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0\For Them 30.09.2020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50" i="21"/>
  <c r="AI45" i="2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<sst xmlns="http://schemas.openxmlformats.org/spreadsheetml/2006/main" count="332" uniqueCount="248">
  <si>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</si>
  <si>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</si>
  <si>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</si>
  <si>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</si>
  <si>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</si>
  <si>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</si>
  <si>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</si>
  <si>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</si>
  <si>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</si>
  <si>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</si>
  <si>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</si>
  <si>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</si>
  <si>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</si>
  <si>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</si>
  <si>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</si>
  <si>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</si>
  <si>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</si>
  <si>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</si>
  <si>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</si>
  <si>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</si>
  <si>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</si>
  <si>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</si>
  <si>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</si>
  <si>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</si>
  <si>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</si>
  <si>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</si>
  <si>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</si>
  <si>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</si>
  <si>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</si>
  <si>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</si>
  <si>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</si>
  <si>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</si>
  <si>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</si>
  <si>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</si>
  <si>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</si>
  <si>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</si>
  <si>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</si>
  <si>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</si>
  <si>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</si>
  <si>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</si>
  <si>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</si>
  <si>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</si>
  <si>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</si>
  <si>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</si>
  <si>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</si>
  <si>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</si>
  <si>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</si>
  <si>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</si>
  <si>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</si>
  <si>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</si>
  <si>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</si>
  <si>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</si>
  <si>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</si>
  <si>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</si>
  <si>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</si>
  <si>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</si>
  <si>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</si>
  <si>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</si>
  <si>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</si>
  <si>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</si>
  <si>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</si>
  <si>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</si>
  <si>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</si>
  <si>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</si>
  <si>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</si>
  <si>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</si>
  <si>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</si>
  <si>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</si>
  <si>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</si>
  <si>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</si>
  <si>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</si>
  <si>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</si>
  <si>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</si>
  <si>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</si>
  <si>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</si>
  <si>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</si>
  <si>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</si>
  <si>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</si>
  <si>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</si>
  <si>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</si>
  <si>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</si>
  <si>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</si>
  <si>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</si>
  <si>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</si>
  <si>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</si>
  <si>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</si>
  <si>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</si>
  <si>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</si>
  <si>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</si>
  <si>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</si>
  <si>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</si>
  <si>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</si>
  <si>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</si>
  <si>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</si>
  <si>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</si>
  <si>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</si>
  <si>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</si>
  <si>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</si>
  <si>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</si>
  <si>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</si>
  <si>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</si>
  <si>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</si>
  <si>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</si>
  <si>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</si>
  <si>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</si>
  <si>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</si>
  <si>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</si>
  <si>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</si>
  <si>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</si>
  <si>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</si>
  <si>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</si>
  <si>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</si>
  <si>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</si>
  <si>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</si>
  <si>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</si>
  <si>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</si>
  <si>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</si>
  <si>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</si>
  <si>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</si>
  <si>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</si>
  <si>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</si>
  <si>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</si>
  <si>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</si>
  <si>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</si>
  <si>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</si>
  <si>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</si>
  <si>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</si>
  <si>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</si>
  <si>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</si>
  <si>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</si>
  <si>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</si>
  <si>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</si>
  <si>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</si>
  <si>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</si>
  <si>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</si>
  <si>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</si>
  <si>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</si>
  <si>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</si>
  <si>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</si>
  <si>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</si>
  <si>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</si>
  <si>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</si>
  <si>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</si>
  <si>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</si>
  <si>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</si>
  <si>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</si>
  <si>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</si>
  <si>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</si>
  <si>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</si>
  <si>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</si>
  <si>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</si>
  <si>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</si>
  <si>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</si>
  <si>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</si>
  <si>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</si>
  <si>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</si>
  <si>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</si>
  <si>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</si>
  <si>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</si>
  <si>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</si>
  <si>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</si>
  <si>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</si>
  <si>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</si>
  <si>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</si>
  <si>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</si>
  <si>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</si>
  <si>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</si>
  <si>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</si>
  <si>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</si>
  <si>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</si>
  <si>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</si>
  <si>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</si>
  <si>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</si>
  <si>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</si>
  <si>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</si>
  <si>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</si>
  <si>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</si>
  <si>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</si>
  <si>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</si>
  <si>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</si>
  <si>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</si>
  <si>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</si>
  <si>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</si>
  <si>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</si>
  <si>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</si>
  <si>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</si>
  <si>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</si>
  <si>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</si>
  <si>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</si>
  <si>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</si>
  <si>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</si>
  <si>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</si>
  <si>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</si>
  <si>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</si>
  <si>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</si>
  <si>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</si>
  <si>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</si>
  <si>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</si>
  <si>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</si>
  <si>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</si>
  <si>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</si>
  <si>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</si>
  <si>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</si>
  <si>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</si>
  <si>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</si>
  <si>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</si>
  <si>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</si>
  <si>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</si>
  <si>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</si>
  <si>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</si>
  <si>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</si>
  <si>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</si>
  <si>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</si>
  <si>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</si>
  <si>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</si>
  <si>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</si>
  <si>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</si>
  <si>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</si>
  <si>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</si>
  <si>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</si>
  <si>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</si>
  <si>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</si>
  <si>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</si>
  <si>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</si>
  <si>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</si>
  <si>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</si>
  <si>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</si>
  <si>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</si>
  <si>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</si>
  <si>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</si>
  <si>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</si>
  <si>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</si>
  <si>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</si>
  <si>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</si>
  <si>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</si>
  <si>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</si>
  <si>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</si>
  <si>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</si>
  <si>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</si>
  <si>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</si>
  <si>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</si>
  <si>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</si>
  <si>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</si>
  <si>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</si>
  <si>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</si>
  <si>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30.09.2020</t>
  </si>
  <si>
    <t>ანგარიშგების პერიოდი: 01.01.2020 -30.09.2020</t>
  </si>
  <si>
    <t>საანგარიშო პერიოდი: 01.01.2020 - 30.09.2020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</si>
</sst>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G13" sqref="G13"/>
    </sheetView>
  </sheetViews>
  <sheetFormatPr defaultRowHeight="15"/>
  <cols>
    <col min="1" max="1" width="2" style="138" customWidth="1"/>
    <col min="2" max="2" width="11" style="138" customWidth="1"/>
    <col min="3" max="3" width="5.140625" style="138" customWidth="1"/>
    <col min="4" max="4" width="73.7109375" style="138" customWidth="1"/>
    <col min="5" max="5" width="17.42578125" style="138" customWidth="1"/>
    <col min="6" max="6" width="12.85546875" style="138" customWidth="1"/>
    <col min="7" max="7" width="9.140625" style="138" customWidth="1"/>
    <col min="8" max="16384" width="9.14062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5.75" thickBot="1">
      <c r="E6" s="188" t="s">
        <v>86</v>
      </c>
    </row>
    <row r="7" spans="2:5" s="146" customFormat="1" ht="30.7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5.75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4152630.7600000007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36008455.969999999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1004194.04</v>
      </c>
    </row>
    <row r="14" spans="2:5" s="156" customFormat="1" ht="30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58910653.179947987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14634778.760000002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78541.789999999994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28500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3349945.4500000011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24339020.616729092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670812.22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4118012.9557025908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179071.37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1516152.4199999995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9294134.7054226641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158284904.23780236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5.75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89241270.507011026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22695820.126184694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2520800.7520399997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670145.58596423583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2550399.34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2194528.86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427622.32237146667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3218778.5061441651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123519365.9997156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5.75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32029431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-3259491.1517672767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3636106.5373362917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2359491.69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34765538.075569011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158284904.0752846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G78" sqref="G78"/>
    </sheetView>
  </sheetViews>
  <sheetFormatPr defaultRowHeight="15"/>
  <cols>
    <col min="1" max="1" width="2" style="150" customWidth="1"/>
    <col min="2" max="2" width="11" style="150" customWidth="1"/>
    <col min="3" max="3" width="5.85546875" style="150" customWidth="1"/>
    <col min="4" max="4" width="81.7109375" style="150" customWidth="1"/>
    <col min="5" max="5" width="15.7109375" style="150" customWidth="1"/>
    <col min="6" max="16384" width="9.14062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96665924.629602909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20200337.641877264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10469934.483313799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2775228.6124634668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68770881.116875321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46152984.879999995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4011406.38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17715850.049999997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10201053.710000001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931324.47599999967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48725050.363999993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1744679.5599999996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21790510.312875327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2896401.0964230001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226957.61110000001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176531.29680323135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-27779.608818518027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2465132.5797012509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965009.73999999987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315000.00000000006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25221.520000000135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24201.059999999998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651030.19999999995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-1757755.3099999998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56347.069701251108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21846857.382576577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2342807.9300000002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44384.05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151869.32999999999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9599.9800000000014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2548661.29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13898305.59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5588097.9499999993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38993.399737499996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775220.51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0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182871.23000000499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4277772.452839083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641665.86792586255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3636106.5849132203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D4" sqref="D4"/>
    </sheetView>
  </sheetViews>
  <sheetFormatPr defaultRowHeight="15"/>
  <cols>
    <col min="1" max="1" width="5.85546875" style="5" customWidth="1"/>
    <col min="2" max="2" width="49.5703125" style="5" customWidth="1"/>
    <col min="3" max="6" width="11.5703125" style="5" customWidth="1"/>
    <col min="7" max="7" width="13.28515625" style="5" customWidth="1"/>
    <col min="8" max="8" width="19.140625" style="5" customWidth="1"/>
    <col min="9" max="9" width="12.140625" style="5" customWidth="1"/>
    <col min="10" max="10" width="10.28515625" style="5" customWidth="1"/>
    <col min="11" max="14" width="11.42578125" style="5" customWidth="1"/>
    <col min="15" max="15" width="12.140625" style="5" customWidth="1"/>
    <col min="16" max="16" width="11.28515625" style="5" customWidth="1"/>
    <col min="17" max="17" width="10.28515625" style="5" customWidth="1"/>
    <col min="18" max="25" width="10.7109375" style="5" customWidth="1"/>
    <col min="26" max="27" width="11.42578125" style="5" customWidth="1"/>
    <col min="28" max="28" width="3" style="5" customWidth="1"/>
    <col min="29" max="32" width="9.140625" style="5"/>
    <col min="33" max="34" width="10.28515625" style="5" customWidth="1"/>
    <col min="35" max="36" width="10.7109375" style="5" customWidth="1"/>
    <col min="37" max="16384" width="9.14062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4.95" customHeight="1" thickBot="1">
      <c r="A11" s="13" t="s">
        <v>24</v>
      </c>
      <c r="B11" s="3" t="s">
        <v>25</v>
      </c>
      <c r="C11" s="24">
        <f t="shared" ref="C11:AL11" si="0">SUM(C12:C15)</f>
        <v>87974</v>
      </c>
      <c r="D11" s="90">
        <f t="shared" si="0"/>
        <v>4829</v>
      </c>
      <c r="E11" s="90">
        <f t="shared" si="0"/>
        <v>28534</v>
      </c>
      <c r="F11" s="90">
        <f t="shared" si="0"/>
        <v>121337</v>
      </c>
      <c r="G11" s="90">
        <f t="shared" si="0"/>
        <v>71508</v>
      </c>
      <c r="H11" s="47"/>
      <c r="I11" s="90">
        <f t="shared" si="0"/>
        <v>3324895.0277390005</v>
      </c>
      <c r="J11" s="90">
        <f t="shared" si="0"/>
        <v>251235.17467150002</v>
      </c>
      <c r="K11" s="90">
        <f t="shared" si="0"/>
        <v>2392482.9607830001</v>
      </c>
      <c r="L11" s="90">
        <f t="shared" si="0"/>
        <v>399525.03563999996</v>
      </c>
      <c r="M11" s="90">
        <f t="shared" si="0"/>
        <v>104393.1</v>
      </c>
      <c r="N11" s="75">
        <f>SUM(N12:N15)</f>
        <v>2896401.0964230001</v>
      </c>
      <c r="O11" s="90">
        <f t="shared" si="0"/>
        <v>226957.61110000001</v>
      </c>
      <c r="P11" s="90">
        <f t="shared" si="0"/>
        <v>2719869.7996197687</v>
      </c>
      <c r="Q11" s="90">
        <f t="shared" si="0"/>
        <v>2465132.5797012509</v>
      </c>
      <c r="R11" s="90">
        <f t="shared" si="0"/>
        <v>752297.07999999984</v>
      </c>
      <c r="S11" s="90">
        <f t="shared" si="0"/>
        <v>202712.66</v>
      </c>
      <c r="T11" s="90">
        <f t="shared" si="0"/>
        <v>10000</v>
      </c>
      <c r="U11" s="66">
        <f t="shared" si="0"/>
        <v>965009.73999999987</v>
      </c>
      <c r="V11" s="90">
        <f t="shared" si="0"/>
        <v>236612.21832868009</v>
      </c>
      <c r="W11" s="90">
        <f t="shared" si="0"/>
        <v>78387.785913248925</v>
      </c>
      <c r="X11" s="90">
        <f t="shared" si="0"/>
        <v>-4.2419289978177233E-3</v>
      </c>
      <c r="Y11" s="66">
        <f>SUM(Y12:Y15)</f>
        <v>315000.00000000006</v>
      </c>
      <c r="Z11" s="90">
        <f t="shared" si="0"/>
        <v>990231.25999999989</v>
      </c>
      <c r="AA11" s="91">
        <f t="shared" si="0"/>
        <v>651030.19999999995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5" customHeight="1">
      <c r="A12" s="17"/>
      <c r="B12" s="39" t="s">
        <v>26</v>
      </c>
      <c r="C12" s="125">
        <v>87974</v>
      </c>
      <c r="D12" s="93">
        <v>4829</v>
      </c>
      <c r="E12" s="93">
        <v>28534</v>
      </c>
      <c r="F12" s="62">
        <f>SUM(C12:E12)</f>
        <v>121337</v>
      </c>
      <c r="G12" s="93">
        <v>71508</v>
      </c>
      <c r="H12" s="46"/>
      <c r="I12" s="93">
        <v>3324895.0277390005</v>
      </c>
      <c r="J12" s="93">
        <v>251235.17467150002</v>
      </c>
      <c r="K12" s="93">
        <v>2392482.9607830001</v>
      </c>
      <c r="L12" s="93">
        <v>399525.03563999996</v>
      </c>
      <c r="M12" s="93">
        <v>104393.1</v>
      </c>
      <c r="N12" s="76">
        <f>SUM(K12:M12)</f>
        <v>2896401.0964230001</v>
      </c>
      <c r="O12" s="93">
        <v>226957.61110000001</v>
      </c>
      <c r="P12" s="93">
        <v>2719869.7996197687</v>
      </c>
      <c r="Q12" s="93">
        <v>2465132.5797012509</v>
      </c>
      <c r="R12" s="93">
        <v>752297.07999999984</v>
      </c>
      <c r="S12" s="93">
        <v>202712.66</v>
      </c>
      <c r="T12" s="93">
        <v>10000</v>
      </c>
      <c r="U12" s="62">
        <f>SUM(R12:T12)</f>
        <v>965009.73999999987</v>
      </c>
      <c r="V12" s="93">
        <v>236612.21832868009</v>
      </c>
      <c r="W12" s="93">
        <v>78387.785913248925</v>
      </c>
      <c r="X12" s="93">
        <v>-4.2419289978177233E-3</v>
      </c>
      <c r="Y12" s="62">
        <f>SUM(V12:X12)</f>
        <v>315000.00000000006</v>
      </c>
      <c r="Z12" s="93">
        <v>990231.25999999989</v>
      </c>
      <c r="AA12" s="94">
        <v>651030.19999999995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5" customHeight="1" thickBot="1">
      <c r="A16" s="13" t="s">
        <v>30</v>
      </c>
      <c r="B16" s="3" t="s">
        <v>11</v>
      </c>
      <c r="C16" s="26">
        <v>76387</v>
      </c>
      <c r="D16" s="102">
        <v>5445</v>
      </c>
      <c r="E16" s="102">
        <v>1179</v>
      </c>
      <c r="F16" s="65">
        <f>SUM(C16:E16)</f>
        <v>83011</v>
      </c>
      <c r="G16" s="102">
        <v>44791</v>
      </c>
      <c r="H16" s="47"/>
      <c r="I16" s="102">
        <v>721060.45354699995</v>
      </c>
      <c r="J16" s="102">
        <v>0</v>
      </c>
      <c r="K16" s="102">
        <v>626151.05364699988</v>
      </c>
      <c r="L16" s="102">
        <v>92783.399900000004</v>
      </c>
      <c r="M16" s="102">
        <v>0</v>
      </c>
      <c r="N16" s="79">
        <f>SUM(K16:M16)</f>
        <v>718934.45354699984</v>
      </c>
      <c r="O16" s="102">
        <v>0</v>
      </c>
      <c r="P16" s="102">
        <v>726498.83807892946</v>
      </c>
      <c r="Q16" s="102">
        <v>726498.83807892946</v>
      </c>
      <c r="R16" s="102">
        <v>199200.36</v>
      </c>
      <c r="S16" s="102">
        <v>37548.249999999993</v>
      </c>
      <c r="T16" s="102">
        <v>473.22</v>
      </c>
      <c r="U16" s="65">
        <f>SUM(R16:T16)</f>
        <v>237221.83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181218.53</v>
      </c>
      <c r="AA16" s="103">
        <v>181218.53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5" customHeight="1" thickBot="1">
      <c r="A17" s="13" t="s">
        <v>31</v>
      </c>
      <c r="B17" s="3" t="s">
        <v>32</v>
      </c>
      <c r="C17" s="24">
        <f>SUM(C18:C19)</f>
        <v>75233</v>
      </c>
      <c r="D17" s="90">
        <f>SUM(D18:D19)</f>
        <v>5399</v>
      </c>
      <c r="E17" s="90">
        <f>SUM(E18:E19)</f>
        <v>1</v>
      </c>
      <c r="F17" s="66">
        <f>SUM(F18:F19)</f>
        <v>80633</v>
      </c>
      <c r="G17" s="90">
        <f>SUM(G18:G19)</f>
        <v>80609</v>
      </c>
      <c r="H17" s="50"/>
      <c r="I17" s="90">
        <f t="shared" ref="I17:AA17" si="1">SUM(I18:I19)</f>
        <v>985762.86698225001</v>
      </c>
      <c r="J17" s="90">
        <f t="shared" si="1"/>
        <v>155.52000000000001</v>
      </c>
      <c r="K17" s="90">
        <f t="shared" si="1"/>
        <v>809707.34503299999</v>
      </c>
      <c r="L17" s="90">
        <f t="shared" si="1"/>
        <v>131679.418049</v>
      </c>
      <c r="M17" s="90">
        <f t="shared" si="1"/>
        <v>70.010937499999997</v>
      </c>
      <c r="N17" s="75">
        <f t="shared" si="1"/>
        <v>941456.77401950001</v>
      </c>
      <c r="O17" s="90">
        <f t="shared" si="1"/>
        <v>142.650417</v>
      </c>
      <c r="P17" s="90">
        <f t="shared" si="1"/>
        <v>940285.83475190343</v>
      </c>
      <c r="Q17" s="90">
        <f t="shared" si="1"/>
        <v>938067.31653844321</v>
      </c>
      <c r="R17" s="90">
        <f t="shared" si="1"/>
        <v>46786.554048000013</v>
      </c>
      <c r="S17" s="90">
        <f t="shared" si="1"/>
        <v>1513.525952</v>
      </c>
      <c r="T17" s="90">
        <f t="shared" si="1"/>
        <v>0</v>
      </c>
      <c r="U17" s="66">
        <f t="shared" si="1"/>
        <v>48300.080000000016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125241.52000000002</v>
      </c>
      <c r="AA17" s="91">
        <f t="shared" si="1"/>
        <v>125241.52000000002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5" customHeight="1">
      <c r="A18" s="17"/>
      <c r="B18" s="6" t="s">
        <v>33</v>
      </c>
      <c r="C18" s="27">
        <v>70277</v>
      </c>
      <c r="D18" s="105">
        <v>1703</v>
      </c>
      <c r="E18" s="105">
        <v>0</v>
      </c>
      <c r="F18" s="67">
        <f>SUM(C18:E18)</f>
        <v>71980</v>
      </c>
      <c r="G18" s="105">
        <v>71174</v>
      </c>
      <c r="H18" s="49"/>
      <c r="I18" s="105">
        <v>546623.22644</v>
      </c>
      <c r="J18" s="105">
        <v>155.52000000000001</v>
      </c>
      <c r="K18" s="105">
        <v>528849.89644000004</v>
      </c>
      <c r="L18" s="105">
        <v>12921.957907999998</v>
      </c>
      <c r="M18" s="105">
        <v>0</v>
      </c>
      <c r="N18" s="80">
        <f>SUM(K18:M18)</f>
        <v>541771.85434800002</v>
      </c>
      <c r="O18" s="105">
        <v>142.650417</v>
      </c>
      <c r="P18" s="105">
        <v>536840.83910948806</v>
      </c>
      <c r="Q18" s="105">
        <v>534622.32089602784</v>
      </c>
      <c r="R18" s="105">
        <v>39657.000000000015</v>
      </c>
      <c r="S18" s="105">
        <v>165</v>
      </c>
      <c r="T18" s="105">
        <v>0</v>
      </c>
      <c r="U18" s="67">
        <f>SUM(R18:T18)</f>
        <v>39822.000000000015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114845.61000000002</v>
      </c>
      <c r="AA18" s="106">
        <v>114845.61000000002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5" customHeight="1" thickBot="1">
      <c r="A19" s="20"/>
      <c r="B19" s="41" t="s">
        <v>34</v>
      </c>
      <c r="C19" s="28">
        <v>4956</v>
      </c>
      <c r="D19" s="108">
        <v>3696</v>
      </c>
      <c r="E19" s="108">
        <v>1</v>
      </c>
      <c r="F19" s="68">
        <f>SUM(C19:E19)</f>
        <v>8653</v>
      </c>
      <c r="G19" s="108">
        <v>9435</v>
      </c>
      <c r="H19" s="48"/>
      <c r="I19" s="108">
        <v>439139.64054225001</v>
      </c>
      <c r="J19" s="108">
        <v>0</v>
      </c>
      <c r="K19" s="108">
        <v>280857.44859300001</v>
      </c>
      <c r="L19" s="108">
        <v>118757.460141</v>
      </c>
      <c r="M19" s="108">
        <v>70.010937499999997</v>
      </c>
      <c r="N19" s="81">
        <f>SUM(K19:M19)</f>
        <v>399684.91967149999</v>
      </c>
      <c r="O19" s="108">
        <v>0</v>
      </c>
      <c r="P19" s="108">
        <v>403444.99564241536</v>
      </c>
      <c r="Q19" s="108">
        <v>403444.99564241536</v>
      </c>
      <c r="R19" s="108">
        <v>7129.554048</v>
      </c>
      <c r="S19" s="108">
        <v>1348.525952</v>
      </c>
      <c r="T19" s="108">
        <v>0</v>
      </c>
      <c r="U19" s="68">
        <f>SUM(R19:T19)</f>
        <v>8478.08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10395.91</v>
      </c>
      <c r="AA19" s="109">
        <v>10395.91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5" customHeight="1" thickBot="1">
      <c r="A20" s="13" t="s">
        <v>35</v>
      </c>
      <c r="B20" s="3" t="s">
        <v>2</v>
      </c>
      <c r="C20" s="29">
        <v>78736</v>
      </c>
      <c r="D20" s="111">
        <v>21172</v>
      </c>
      <c r="E20" s="111">
        <v>70273</v>
      </c>
      <c r="F20" s="69">
        <f>SUM(C20:E20)</f>
        <v>170181</v>
      </c>
      <c r="G20" s="111">
        <v>159684</v>
      </c>
      <c r="H20" s="47"/>
      <c r="I20" s="111">
        <v>61531709.988259993</v>
      </c>
      <c r="J20" s="111">
        <v>3034961.0366200004</v>
      </c>
      <c r="K20" s="111">
        <v>31398970.007571001</v>
      </c>
      <c r="L20" s="111">
        <v>10466081.148460001</v>
      </c>
      <c r="M20" s="111">
        <v>17253229.0473</v>
      </c>
      <c r="N20" s="82">
        <f>SUM(K20:M20)</f>
        <v>59118280.203330994</v>
      </c>
      <c r="O20" s="111">
        <v>3033893.3065300002</v>
      </c>
      <c r="P20" s="111">
        <v>49752190.334118962</v>
      </c>
      <c r="Q20" s="111">
        <v>47464979.755181558</v>
      </c>
      <c r="R20" s="111">
        <v>18068757.294199999</v>
      </c>
      <c r="S20" s="111">
        <v>6129977.4407000002</v>
      </c>
      <c r="T20" s="111">
        <v>7555892.6451000003</v>
      </c>
      <c r="U20" s="69">
        <f>SUM(R20:T20)</f>
        <v>31754627.379999999</v>
      </c>
      <c r="V20" s="111">
        <v>775247.29812104616</v>
      </c>
      <c r="W20" s="111">
        <v>264896.40026222938</v>
      </c>
      <c r="X20" s="111">
        <v>314071.30161672446</v>
      </c>
      <c r="Y20" s="69">
        <f>SUM(V20:X20)</f>
        <v>1354215</v>
      </c>
      <c r="Z20" s="111">
        <v>35824815</v>
      </c>
      <c r="AA20" s="112">
        <v>34470600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5" customHeight="1" thickBot="1">
      <c r="A21" s="13" t="s">
        <v>36</v>
      </c>
      <c r="B21" s="3" t="s">
        <v>37</v>
      </c>
      <c r="C21" s="24">
        <f t="shared" ref="C21:AA21" si="3">SUM(C22:C23)</f>
        <v>8760</v>
      </c>
      <c r="D21" s="90">
        <f t="shared" si="3"/>
        <v>24895</v>
      </c>
      <c r="E21" s="90">
        <f t="shared" si="3"/>
        <v>3</v>
      </c>
      <c r="F21" s="66">
        <f t="shared" si="3"/>
        <v>33658</v>
      </c>
      <c r="G21" s="90">
        <f t="shared" si="3"/>
        <v>153844</v>
      </c>
      <c r="H21" s="90">
        <f t="shared" si="3"/>
        <v>33658</v>
      </c>
      <c r="I21" s="90">
        <f t="shared" si="3"/>
        <v>14739699.551767439</v>
      </c>
      <c r="J21" s="90">
        <f t="shared" si="3"/>
        <v>574788.93954672012</v>
      </c>
      <c r="K21" s="90">
        <f t="shared" si="3"/>
        <v>6390861.2484180005</v>
      </c>
      <c r="L21" s="90">
        <f t="shared" si="3"/>
        <v>6683037.8872816702</v>
      </c>
      <c r="M21" s="90">
        <f t="shared" si="3"/>
        <v>1103.9066310000001</v>
      </c>
      <c r="N21" s="75">
        <f t="shared" si="3"/>
        <v>13075003.042330671</v>
      </c>
      <c r="O21" s="90">
        <f t="shared" si="3"/>
        <v>573374.89191192016</v>
      </c>
      <c r="P21" s="90">
        <f t="shared" si="3"/>
        <v>13542816.512035545</v>
      </c>
      <c r="Q21" s="90">
        <f t="shared" si="3"/>
        <v>13100329.052913539</v>
      </c>
      <c r="R21" s="90">
        <f t="shared" si="3"/>
        <v>3900467.3640431212</v>
      </c>
      <c r="S21" s="90">
        <f t="shared" si="3"/>
        <v>5227602.9759568805</v>
      </c>
      <c r="T21" s="90">
        <f t="shared" si="3"/>
        <v>0</v>
      </c>
      <c r="U21" s="66">
        <f t="shared" si="3"/>
        <v>9128070.3400000017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9272830.1300000008</v>
      </c>
      <c r="AA21" s="91">
        <f t="shared" si="3"/>
        <v>9161426.6300000008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5" customHeight="1">
      <c r="A22" s="21"/>
      <c r="B22" s="6" t="s">
        <v>38</v>
      </c>
      <c r="C22" s="125">
        <v>8760</v>
      </c>
      <c r="D22" s="93">
        <v>24895</v>
      </c>
      <c r="E22" s="93">
        <v>3</v>
      </c>
      <c r="F22" s="62">
        <f>SUM(C22:E22)</f>
        <v>33658</v>
      </c>
      <c r="G22" s="93">
        <v>153844</v>
      </c>
      <c r="H22" s="93">
        <v>33658</v>
      </c>
      <c r="I22" s="93">
        <v>14739699.551767439</v>
      </c>
      <c r="J22" s="93">
        <v>574788.93954672012</v>
      </c>
      <c r="K22" s="93">
        <v>6390861.2484180005</v>
      </c>
      <c r="L22" s="93">
        <v>6683037.8872816702</v>
      </c>
      <c r="M22" s="93">
        <v>1103.9066310000001</v>
      </c>
      <c r="N22" s="76">
        <f>SUM(K22:M22)</f>
        <v>13075003.042330671</v>
      </c>
      <c r="O22" s="93">
        <v>573374.89191192016</v>
      </c>
      <c r="P22" s="93">
        <v>13542816.512035545</v>
      </c>
      <c r="Q22" s="93">
        <v>13100329.052913539</v>
      </c>
      <c r="R22" s="93">
        <v>3900467.3640431212</v>
      </c>
      <c r="S22" s="93">
        <v>5227602.9759568805</v>
      </c>
      <c r="T22" s="93">
        <v>0</v>
      </c>
      <c r="U22" s="62">
        <f>SUM(R22:T22)</f>
        <v>9128070.3400000017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9272830.1300000008</v>
      </c>
      <c r="AA22" s="94">
        <v>9161426.6300000008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5" customHeight="1" thickBot="1">
      <c r="A24" s="13" t="s">
        <v>40</v>
      </c>
      <c r="B24" s="3" t="s">
        <v>41</v>
      </c>
      <c r="C24" s="31">
        <f t="shared" ref="C24:AA24" si="5">SUM(C25:C27)</f>
        <v>13481</v>
      </c>
      <c r="D24" s="114">
        <f t="shared" si="5"/>
        <v>332315</v>
      </c>
      <c r="E24" s="114">
        <f t="shared" si="5"/>
        <v>3</v>
      </c>
      <c r="F24" s="70">
        <f t="shared" si="5"/>
        <v>345799</v>
      </c>
      <c r="G24" s="114">
        <f t="shared" si="5"/>
        <v>49945</v>
      </c>
      <c r="H24" s="114">
        <f t="shared" si="5"/>
        <v>345782</v>
      </c>
      <c r="I24" s="114">
        <f t="shared" si="5"/>
        <v>3218520.8032891238</v>
      </c>
      <c r="J24" s="114">
        <f t="shared" si="5"/>
        <v>66956.234445228096</v>
      </c>
      <c r="K24" s="114">
        <f t="shared" si="5"/>
        <v>1071132.9031852942</v>
      </c>
      <c r="L24" s="114">
        <f t="shared" si="5"/>
        <v>1890035.426615926</v>
      </c>
      <c r="M24" s="114">
        <f t="shared" si="5"/>
        <v>403.19176349999998</v>
      </c>
      <c r="N24" s="15">
        <f t="shared" si="5"/>
        <v>2961571.5215647197</v>
      </c>
      <c r="O24" s="114">
        <f t="shared" si="5"/>
        <v>66216.410956782012</v>
      </c>
      <c r="P24" s="114">
        <f t="shared" si="5"/>
        <v>3077462.2129521715</v>
      </c>
      <c r="Q24" s="114">
        <f t="shared" si="5"/>
        <v>3033856.9625627659</v>
      </c>
      <c r="R24" s="114">
        <f t="shared" si="5"/>
        <v>717152.8520981177</v>
      </c>
      <c r="S24" s="114">
        <f t="shared" si="5"/>
        <v>562853.5179018823</v>
      </c>
      <c r="T24" s="114">
        <f t="shared" si="5"/>
        <v>0</v>
      </c>
      <c r="U24" s="70">
        <f t="shared" si="5"/>
        <v>1280006.3700000001</v>
      </c>
      <c r="V24" s="114">
        <f t="shared" si="5"/>
        <v>3396.2400000000016</v>
      </c>
      <c r="W24" s="114">
        <f t="shared" si="5"/>
        <v>0</v>
      </c>
      <c r="X24" s="114">
        <f t="shared" si="5"/>
        <v>0</v>
      </c>
      <c r="Y24" s="70">
        <f t="shared" si="5"/>
        <v>3396.2400000000016</v>
      </c>
      <c r="Z24" s="114">
        <f t="shared" si="5"/>
        <v>1332299.73</v>
      </c>
      <c r="AA24" s="115">
        <f t="shared" si="5"/>
        <v>1323097.9500000002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5" customHeight="1">
      <c r="A25" s="17"/>
      <c r="B25" s="6" t="s">
        <v>42</v>
      </c>
      <c r="C25" s="125">
        <v>5436</v>
      </c>
      <c r="D25" s="93">
        <v>322941</v>
      </c>
      <c r="E25" s="93">
        <v>0</v>
      </c>
      <c r="F25" s="62">
        <f>SUM(C25:E25)</f>
        <v>328377</v>
      </c>
      <c r="G25" s="93">
        <v>31527</v>
      </c>
      <c r="H25" s="93">
        <v>328377</v>
      </c>
      <c r="I25" s="93">
        <v>949355.6470588235</v>
      </c>
      <c r="J25" s="93">
        <v>0</v>
      </c>
      <c r="K25" s="93">
        <v>54344.348235294106</v>
      </c>
      <c r="L25" s="93">
        <v>895011.4117647059</v>
      </c>
      <c r="M25" s="93">
        <v>0</v>
      </c>
      <c r="N25" s="76">
        <f>SUM(K25:M25)</f>
        <v>949355.76</v>
      </c>
      <c r="O25" s="93">
        <v>0</v>
      </c>
      <c r="P25" s="93">
        <v>967427.41938961041</v>
      </c>
      <c r="Q25" s="93">
        <v>967427.41938961041</v>
      </c>
      <c r="R25" s="93">
        <v>2635.374669117693</v>
      </c>
      <c r="S25" s="93">
        <v>69460.995330882331</v>
      </c>
      <c r="T25" s="93">
        <v>0</v>
      </c>
      <c r="U25" s="62">
        <f>SUM(R25:T25)</f>
        <v>72096.370000000024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68313.390000000014</v>
      </c>
      <c r="AA25" s="94">
        <v>68313.390000000014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5" customHeight="1">
      <c r="A26" s="18"/>
      <c r="B26" s="7" t="s">
        <v>3</v>
      </c>
      <c r="C26" s="32">
        <v>8028</v>
      </c>
      <c r="D26" s="129">
        <v>9374</v>
      </c>
      <c r="E26" s="129">
        <v>3</v>
      </c>
      <c r="F26" s="60">
        <f>SUM(C26:E26)</f>
        <v>17405</v>
      </c>
      <c r="G26" s="129">
        <v>18397</v>
      </c>
      <c r="H26" s="129">
        <v>17405</v>
      </c>
      <c r="I26" s="129">
        <v>2104192.7769493004</v>
      </c>
      <c r="J26" s="129">
        <v>3061.3117000000002</v>
      </c>
      <c r="K26" s="129">
        <v>858119.91498600016</v>
      </c>
      <c r="L26" s="129">
        <v>995024.01485121995</v>
      </c>
      <c r="M26" s="129">
        <v>403.19176349999998</v>
      </c>
      <c r="N26" s="57">
        <f>SUM(K26:M26)</f>
        <v>1853547.1216007201</v>
      </c>
      <c r="O26" s="129">
        <v>3061.3117000000002</v>
      </c>
      <c r="P26" s="129">
        <v>1944583.9968734237</v>
      </c>
      <c r="Q26" s="129">
        <v>1940261.5278085284</v>
      </c>
      <c r="R26" s="129">
        <v>707999.24742899998</v>
      </c>
      <c r="S26" s="129">
        <v>493392.52257099998</v>
      </c>
      <c r="T26" s="129">
        <v>0</v>
      </c>
      <c r="U26" s="60">
        <f>SUM(R26:T26)</f>
        <v>1201391.77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1243993.1900000002</v>
      </c>
      <c r="AA26" s="130">
        <v>1243993.1900000002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5" customHeight="1" thickBot="1">
      <c r="A27" s="20"/>
      <c r="B27" s="42" t="s">
        <v>43</v>
      </c>
      <c r="C27" s="33">
        <v>17</v>
      </c>
      <c r="D27" s="119">
        <v>0</v>
      </c>
      <c r="E27" s="119">
        <v>0</v>
      </c>
      <c r="F27" s="71">
        <f>SUM(C27:E27)</f>
        <v>17</v>
      </c>
      <c r="G27" s="119">
        <v>21</v>
      </c>
      <c r="H27" s="48"/>
      <c r="I27" s="119">
        <v>164972.379281</v>
      </c>
      <c r="J27" s="119">
        <v>63894.922745228097</v>
      </c>
      <c r="K27" s="119">
        <v>158668.639964</v>
      </c>
      <c r="L27" s="119">
        <v>0</v>
      </c>
      <c r="M27" s="119">
        <v>0</v>
      </c>
      <c r="N27" s="83">
        <f>SUM(K27:M27)</f>
        <v>158668.639964</v>
      </c>
      <c r="O27" s="119">
        <v>63155.099256782007</v>
      </c>
      <c r="P27" s="119">
        <v>165450.79668913726</v>
      </c>
      <c r="Q27" s="119">
        <v>126168.0153646273</v>
      </c>
      <c r="R27" s="119">
        <v>6518.2300000000032</v>
      </c>
      <c r="S27" s="119">
        <v>0</v>
      </c>
      <c r="T27" s="119">
        <v>0</v>
      </c>
      <c r="U27" s="71">
        <f>SUM(R27:T27)</f>
        <v>6518.2300000000032</v>
      </c>
      <c r="V27" s="119">
        <v>3396.2400000000016</v>
      </c>
      <c r="W27" s="119">
        <v>0</v>
      </c>
      <c r="X27" s="119">
        <v>0</v>
      </c>
      <c r="Y27" s="71">
        <f>SUM(V27:X27)</f>
        <v>3396.2400000000016</v>
      </c>
      <c r="Z27" s="119">
        <v>19993.150000000001</v>
      </c>
      <c r="AA27" s="120">
        <v>10791.369999999999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5" customHeight="1" thickBot="1">
      <c r="A28" s="13" t="s">
        <v>44</v>
      </c>
      <c r="B28" s="3" t="s">
        <v>4</v>
      </c>
      <c r="C28" s="29">
        <v>2</v>
      </c>
      <c r="D28" s="111">
        <v>0</v>
      </c>
      <c r="E28" s="111">
        <v>0</v>
      </c>
      <c r="F28" s="69">
        <f>SUM(C28:E28)</f>
        <v>2</v>
      </c>
      <c r="G28" s="111">
        <v>2</v>
      </c>
      <c r="H28" s="51"/>
      <c r="I28" s="111">
        <v>273049.06977399997</v>
      </c>
      <c r="J28" s="111">
        <v>243245.47645838201</v>
      </c>
      <c r="K28" s="111">
        <v>273049.06977399997</v>
      </c>
      <c r="L28" s="111">
        <v>0</v>
      </c>
      <c r="M28" s="111">
        <v>0</v>
      </c>
      <c r="N28" s="82">
        <f>SUM(K28:M28)</f>
        <v>273049.06977399997</v>
      </c>
      <c r="O28" s="111">
        <v>243245.47645838201</v>
      </c>
      <c r="P28" s="111">
        <v>225389.79264111252</v>
      </c>
      <c r="Q28" s="111">
        <v>33832.202797844337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5" customHeight="1" thickBot="1">
      <c r="A29" s="22" t="s">
        <v>45</v>
      </c>
      <c r="B29" s="43" t="s">
        <v>12</v>
      </c>
      <c r="C29" s="34">
        <v>3</v>
      </c>
      <c r="D29" s="14">
        <v>0</v>
      </c>
      <c r="E29" s="14">
        <v>0</v>
      </c>
      <c r="F29" s="72">
        <f>SUM(C29:E29)</f>
        <v>3</v>
      </c>
      <c r="G29" s="14">
        <v>1</v>
      </c>
      <c r="H29" s="52">
        <v>3</v>
      </c>
      <c r="I29" s="14">
        <v>109548.78617000001</v>
      </c>
      <c r="J29" s="14">
        <v>109548.79994544599</v>
      </c>
      <c r="K29" s="14">
        <v>109548.78617000001</v>
      </c>
      <c r="L29" s="14">
        <v>0</v>
      </c>
      <c r="M29" s="14">
        <v>0</v>
      </c>
      <c r="N29" s="84">
        <f>SUM(K29:M29)</f>
        <v>109548.78617000001</v>
      </c>
      <c r="O29" s="14">
        <v>109548.79994544599</v>
      </c>
      <c r="P29" s="14">
        <v>80521.316208323362</v>
      </c>
      <c r="Q29" s="14">
        <v>2.8969992854399607E-3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9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30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5.75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6.25" thickBot="1">
      <c r="A33" s="13" t="s">
        <v>50</v>
      </c>
      <c r="B33" s="3" t="s">
        <v>13</v>
      </c>
      <c r="C33" s="29">
        <v>6</v>
      </c>
      <c r="D33" s="111">
        <v>0</v>
      </c>
      <c r="E33" s="111">
        <v>0</v>
      </c>
      <c r="F33" s="69">
        <f>SUM(C33:E33)</f>
        <v>6</v>
      </c>
      <c r="G33" s="111">
        <v>5</v>
      </c>
      <c r="H33" s="111">
        <v>6</v>
      </c>
      <c r="I33" s="111">
        <v>254868.81422200002</v>
      </c>
      <c r="J33" s="111">
        <v>130907.49211344789</v>
      </c>
      <c r="K33" s="111">
        <v>254868.81422199999</v>
      </c>
      <c r="L33" s="111">
        <v>0</v>
      </c>
      <c r="M33" s="111">
        <v>0</v>
      </c>
      <c r="N33" s="82">
        <f>SUM(K33:M33)</f>
        <v>254868.81422199999</v>
      </c>
      <c r="O33" s="111">
        <v>125318.74782072779</v>
      </c>
      <c r="P33" s="111">
        <v>174051.16627254063</v>
      </c>
      <c r="Q33" s="111">
        <v>88116.127626004032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9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30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5.75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.75" thickBot="1">
      <c r="A37" s="13" t="s">
        <v>54</v>
      </c>
      <c r="B37" s="3" t="s">
        <v>5</v>
      </c>
      <c r="C37" s="36">
        <v>2659</v>
      </c>
      <c r="D37" s="117">
        <v>161</v>
      </c>
      <c r="E37" s="117">
        <v>0</v>
      </c>
      <c r="F37" s="73">
        <f>SUM(C37:E37)</f>
        <v>2820</v>
      </c>
      <c r="G37" s="117">
        <v>829</v>
      </c>
      <c r="H37" s="50"/>
      <c r="I37" s="117">
        <v>1000538.5580879999</v>
      </c>
      <c r="J37" s="117">
        <v>923032.76906597149</v>
      </c>
      <c r="K37" s="117">
        <v>979346.10826899996</v>
      </c>
      <c r="L37" s="117">
        <v>21160.829218999999</v>
      </c>
      <c r="M37" s="117">
        <v>0</v>
      </c>
      <c r="N37" s="85">
        <f>SUM(K37:M37)</f>
        <v>1000506.9374879999</v>
      </c>
      <c r="O37" s="117">
        <v>923032.76906597149</v>
      </c>
      <c r="P37" s="117">
        <v>936000.34495796391</v>
      </c>
      <c r="Q37" s="117">
        <v>164515.92031614238</v>
      </c>
      <c r="R37" s="117">
        <v>219737.45177999997</v>
      </c>
      <c r="S37" s="117">
        <v>1515.0182199999999</v>
      </c>
      <c r="T37" s="117">
        <v>0</v>
      </c>
      <c r="U37" s="73">
        <f>SUM(R37:T37)</f>
        <v>221252.46999999997</v>
      </c>
      <c r="V37" s="117">
        <v>200493.26577083772</v>
      </c>
      <c r="W37" s="117">
        <v>386.11422916229424</v>
      </c>
      <c r="X37" s="117">
        <v>0</v>
      </c>
      <c r="Y37" s="73">
        <f>SUM(V37:X37)</f>
        <v>200879.38</v>
      </c>
      <c r="Z37" s="117">
        <v>293648.42</v>
      </c>
      <c r="AA37" s="118">
        <v>90303.189999999959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6.25" thickBot="1">
      <c r="A38" s="13" t="s">
        <v>55</v>
      </c>
      <c r="B38" s="3" t="s">
        <v>56</v>
      </c>
      <c r="C38" s="29">
        <v>6011</v>
      </c>
      <c r="D38" s="111">
        <v>19508</v>
      </c>
      <c r="E38" s="111">
        <v>0</v>
      </c>
      <c r="F38" s="69">
        <f>SUM(C38:E38)</f>
        <v>25519</v>
      </c>
      <c r="G38" s="111">
        <v>27302</v>
      </c>
      <c r="H38" s="51"/>
      <c r="I38" s="111">
        <v>13187609.935252998</v>
      </c>
      <c r="J38" s="111">
        <v>10792544.497019887</v>
      </c>
      <c r="K38" s="111">
        <v>7556364.5437509995</v>
      </c>
      <c r="L38" s="111">
        <v>5368679.5693189995</v>
      </c>
      <c r="M38" s="111">
        <v>0</v>
      </c>
      <c r="N38" s="82">
        <f>SUM(K38:M38)</f>
        <v>12925044.11307</v>
      </c>
      <c r="O38" s="111">
        <v>10690302.056166502</v>
      </c>
      <c r="P38" s="111">
        <v>12236469.628877599</v>
      </c>
      <c r="Q38" s="111">
        <v>2260888.5107837114</v>
      </c>
      <c r="R38" s="111">
        <v>1385473.8843840004</v>
      </c>
      <c r="S38" s="111">
        <v>423065.61561599997</v>
      </c>
      <c r="T38" s="111">
        <v>0</v>
      </c>
      <c r="U38" s="69">
        <f>SUM(R38:T38)</f>
        <v>1808539.5000000005</v>
      </c>
      <c r="V38" s="111">
        <v>886352.7767444409</v>
      </c>
      <c r="W38" s="111">
        <v>237029.65325555933</v>
      </c>
      <c r="X38" s="111">
        <v>0</v>
      </c>
      <c r="Y38" s="69">
        <f>SUM(V38:X38)</f>
        <v>1123382.4300000002</v>
      </c>
      <c r="Z38" s="111">
        <v>13295029.200000003</v>
      </c>
      <c r="AA38" s="112">
        <v>2951389.8000000026</v>
      </c>
      <c r="AC38" s="110">
        <v>239336.65419999999</v>
      </c>
      <c r="AD38" s="111">
        <v>214067.37324134959</v>
      </c>
      <c r="AE38" s="111">
        <v>239336.65419999999</v>
      </c>
      <c r="AF38" s="111">
        <v>214067.37324134959</v>
      </c>
      <c r="AG38" s="111">
        <v>88232.992817286489</v>
      </c>
      <c r="AH38" s="111">
        <v>20987.517682336504</v>
      </c>
      <c r="AI38" s="111">
        <v>0</v>
      </c>
      <c r="AJ38" s="111">
        <v>0</v>
      </c>
      <c r="AK38" s="111">
        <v>0</v>
      </c>
      <c r="AL38" s="112">
        <v>0</v>
      </c>
    </row>
    <row r="39" spans="1:38" ht="15.75" thickBot="1">
      <c r="A39" s="13" t="s">
        <v>57</v>
      </c>
      <c r="B39" s="3" t="s">
        <v>6</v>
      </c>
      <c r="C39" s="29">
        <v>3</v>
      </c>
      <c r="D39" s="111">
        <v>0</v>
      </c>
      <c r="E39" s="111">
        <v>0</v>
      </c>
      <c r="F39" s="69">
        <f>SUM(C39:E39)</f>
        <v>3</v>
      </c>
      <c r="G39" s="111">
        <v>2</v>
      </c>
      <c r="H39" s="51"/>
      <c r="I39" s="111">
        <v>155225.37450000001</v>
      </c>
      <c r="J39" s="111">
        <v>100456.43999999999</v>
      </c>
      <c r="K39" s="111">
        <v>155225.37450000001</v>
      </c>
      <c r="L39" s="111">
        <v>0</v>
      </c>
      <c r="M39" s="111">
        <v>0</v>
      </c>
      <c r="N39" s="82">
        <f>SUM(K39:M39)</f>
        <v>155225.37450000001</v>
      </c>
      <c r="O39" s="111">
        <v>100456.44</v>
      </c>
      <c r="P39" s="111">
        <v>111634.78835519345</v>
      </c>
      <c r="Q39" s="111">
        <v>40822.991236722854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336080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.75" thickBot="1">
      <c r="A40" s="13" t="s">
        <v>58</v>
      </c>
      <c r="B40" s="3" t="s">
        <v>7</v>
      </c>
      <c r="C40" s="24">
        <f>SUM(C41:C43)</f>
        <v>4842</v>
      </c>
      <c r="D40" s="90">
        <f>SUM(D41:D43)</f>
        <v>285</v>
      </c>
      <c r="E40" s="90">
        <f>SUM(E41:E43)</f>
        <v>0</v>
      </c>
      <c r="F40" s="66">
        <f>SUM(F41:F43)</f>
        <v>5127</v>
      </c>
      <c r="G40" s="90">
        <f>SUM(G41:G43)</f>
        <v>2902</v>
      </c>
      <c r="H40" s="51"/>
      <c r="I40" s="90">
        <f t="shared" ref="I40:AA40" si="11">SUM(I41:I43)</f>
        <v>1645105.9506999999</v>
      </c>
      <c r="J40" s="90">
        <f t="shared" si="11"/>
        <v>1316085.8450599997</v>
      </c>
      <c r="K40" s="90">
        <f t="shared" si="11"/>
        <v>1595185.2307</v>
      </c>
      <c r="L40" s="90">
        <f t="shared" si="11"/>
        <v>49829</v>
      </c>
      <c r="M40" s="90">
        <f t="shared" si="11"/>
        <v>0</v>
      </c>
      <c r="N40" s="75">
        <f t="shared" si="11"/>
        <v>1645014.2307</v>
      </c>
      <c r="O40" s="90">
        <f t="shared" si="11"/>
        <v>1316012.4690599998</v>
      </c>
      <c r="P40" s="90">
        <f t="shared" si="11"/>
        <v>1627154.7742322097</v>
      </c>
      <c r="Q40" s="90">
        <f t="shared" si="11"/>
        <v>325490.8780877433</v>
      </c>
      <c r="R40" s="90">
        <f t="shared" si="11"/>
        <v>1640130.0000000005</v>
      </c>
      <c r="S40" s="90">
        <f t="shared" si="11"/>
        <v>6947.8</v>
      </c>
      <c r="T40" s="90">
        <f t="shared" si="11"/>
        <v>0</v>
      </c>
      <c r="U40" s="66">
        <f t="shared" si="11"/>
        <v>1647077.8000000005</v>
      </c>
      <c r="V40" s="90">
        <f t="shared" si="11"/>
        <v>1312103.9601687302</v>
      </c>
      <c r="W40" s="90">
        <f t="shared" si="11"/>
        <v>5558.2398312696569</v>
      </c>
      <c r="X40" s="90">
        <f t="shared" si="11"/>
        <v>0</v>
      </c>
      <c r="Y40" s="66">
        <f t="shared" si="11"/>
        <v>1317662.2</v>
      </c>
      <c r="Z40" s="90">
        <f t="shared" si="11"/>
        <v>773931.03000000073</v>
      </c>
      <c r="AA40" s="91">
        <f t="shared" si="11"/>
        <v>151688.03400000057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30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2</v>
      </c>
      <c r="H41" s="49"/>
      <c r="I41" s="122">
        <v>528</v>
      </c>
      <c r="J41" s="122">
        <v>422.4</v>
      </c>
      <c r="K41" s="122">
        <v>528</v>
      </c>
      <c r="L41" s="122">
        <v>0</v>
      </c>
      <c r="M41" s="122">
        <v>0</v>
      </c>
      <c r="N41" s="86">
        <f>SUM(K41:M41)</f>
        <v>528</v>
      </c>
      <c r="O41" s="122">
        <v>422.4</v>
      </c>
      <c r="P41" s="122">
        <v>5782.7945205479455</v>
      </c>
      <c r="Q41" s="122">
        <v>1156.55890410959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-3213</v>
      </c>
      <c r="AA41" s="123">
        <v>-3213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30">
      <c r="A42" s="18"/>
      <c r="B42" s="7" t="s">
        <v>60</v>
      </c>
      <c r="C42" s="32">
        <v>4809</v>
      </c>
      <c r="D42" s="129">
        <v>285</v>
      </c>
      <c r="E42" s="129">
        <v>0</v>
      </c>
      <c r="F42" s="60">
        <f>SUM(C42:E42)</f>
        <v>5094</v>
      </c>
      <c r="G42" s="129">
        <v>2869</v>
      </c>
      <c r="H42" s="127"/>
      <c r="I42" s="129">
        <v>1548275.1824999999</v>
      </c>
      <c r="J42" s="129">
        <v>1238621.2304999998</v>
      </c>
      <c r="K42" s="129">
        <v>1498354.4624999999</v>
      </c>
      <c r="L42" s="129">
        <v>49829</v>
      </c>
      <c r="M42" s="129">
        <v>0</v>
      </c>
      <c r="N42" s="57">
        <f>SUM(K42:M42)</f>
        <v>1548183.4624999999</v>
      </c>
      <c r="O42" s="129">
        <v>1238547.8544999999</v>
      </c>
      <c r="P42" s="129">
        <v>1510169.7700845683</v>
      </c>
      <c r="Q42" s="129">
        <v>302295.75322977733</v>
      </c>
      <c r="R42" s="129">
        <v>1640130.0000000005</v>
      </c>
      <c r="S42" s="129">
        <v>6947.8</v>
      </c>
      <c r="T42" s="129">
        <v>0</v>
      </c>
      <c r="U42" s="60">
        <f>SUM(R42:T42)</f>
        <v>1647077.8000000005</v>
      </c>
      <c r="V42" s="129">
        <v>1312103.9601687302</v>
      </c>
      <c r="W42" s="129">
        <v>5558.2398312696569</v>
      </c>
      <c r="X42" s="129">
        <v>0</v>
      </c>
      <c r="Y42" s="60">
        <f>SUM(V42:X42)</f>
        <v>1317662.2</v>
      </c>
      <c r="Z42" s="129">
        <v>1199591.4700000007</v>
      </c>
      <c r="AA42" s="130">
        <v>239918.27400000056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.75" thickBot="1">
      <c r="A43" s="19"/>
      <c r="B43" s="44" t="s">
        <v>61</v>
      </c>
      <c r="C43" s="33">
        <v>31</v>
      </c>
      <c r="D43" s="119">
        <v>0</v>
      </c>
      <c r="E43" s="119">
        <v>0</v>
      </c>
      <c r="F43" s="71">
        <f>SUM(C43:E43)</f>
        <v>31</v>
      </c>
      <c r="G43" s="119">
        <v>31</v>
      </c>
      <c r="H43" s="48"/>
      <c r="I43" s="119">
        <v>96302.768200000006</v>
      </c>
      <c r="J43" s="119">
        <v>77042.214560000008</v>
      </c>
      <c r="K43" s="119">
        <v>96302.768200000006</v>
      </c>
      <c r="L43" s="119">
        <v>0</v>
      </c>
      <c r="M43" s="119">
        <v>0</v>
      </c>
      <c r="N43" s="83">
        <f>SUM(K43:M43)</f>
        <v>96302.768200000006</v>
      </c>
      <c r="O43" s="119">
        <v>77042.214560000008</v>
      </c>
      <c r="P43" s="119">
        <v>111202.20962709349</v>
      </c>
      <c r="Q43" s="119">
        <v>22038.565953856421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-422447.44</v>
      </c>
      <c r="AA43" s="120">
        <v>-85017.239999999991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.7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9" thickBot="1">
      <c r="A45" s="13" t="s">
        <v>63</v>
      </c>
      <c r="B45" s="3" t="s">
        <v>64</v>
      </c>
      <c r="C45" s="31">
        <f>SUM(C46:C48)</f>
        <v>474</v>
      </c>
      <c r="D45" s="114">
        <f>SUM(D46:D48)</f>
        <v>406</v>
      </c>
      <c r="E45" s="114">
        <f>SUM(E46:E48)</f>
        <v>0</v>
      </c>
      <c r="F45" s="70">
        <f>SUM(F46:F48)</f>
        <v>880</v>
      </c>
      <c r="G45" s="114">
        <f>SUM(G46:G48)</f>
        <v>1181</v>
      </c>
      <c r="H45" s="51"/>
      <c r="I45" s="114">
        <f t="shared" ref="I45:AA45" si="13">SUM(I46:I48)</f>
        <v>3289612.7400819995</v>
      </c>
      <c r="J45" s="114">
        <f t="shared" si="13"/>
        <v>2823759.9920566673</v>
      </c>
      <c r="K45" s="114">
        <f t="shared" si="13"/>
        <v>3099837.6755360002</v>
      </c>
      <c r="L45" s="114">
        <f t="shared" si="13"/>
        <v>148246.97915</v>
      </c>
      <c r="M45" s="114">
        <f t="shared" si="13"/>
        <v>0</v>
      </c>
      <c r="N45" s="15">
        <f t="shared" si="13"/>
        <v>3248084.6546859997</v>
      </c>
      <c r="O45" s="114">
        <f t="shared" si="13"/>
        <v>2804726.2503031837</v>
      </c>
      <c r="P45" s="114">
        <f t="shared" si="13"/>
        <v>2677281.6099893805</v>
      </c>
      <c r="Q45" s="114">
        <f t="shared" si="13"/>
        <v>572495.04017258156</v>
      </c>
      <c r="R45" s="114">
        <f t="shared" si="13"/>
        <v>23889.10999999999</v>
      </c>
      <c r="S45" s="114">
        <f t="shared" si="13"/>
        <v>4000</v>
      </c>
      <c r="T45" s="114">
        <f t="shared" si="13"/>
        <v>0</v>
      </c>
      <c r="U45" s="70">
        <f t="shared" si="13"/>
        <v>27889.10999999999</v>
      </c>
      <c r="V45" s="114">
        <f t="shared" si="13"/>
        <v>11871.129999999957</v>
      </c>
      <c r="W45" s="114">
        <f t="shared" si="13"/>
        <v>0</v>
      </c>
      <c r="X45" s="114">
        <f t="shared" si="13"/>
        <v>0</v>
      </c>
      <c r="Y45" s="70">
        <f t="shared" si="13"/>
        <v>11871.129999999957</v>
      </c>
      <c r="Z45" s="114">
        <f t="shared" si="13"/>
        <v>531609.63</v>
      </c>
      <c r="AA45" s="115">
        <f t="shared" si="13"/>
        <v>270084.70999999996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0</v>
      </c>
      <c r="AH45" s="114">
        <f t="shared" si="14"/>
        <v>0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>
      <c r="A46" s="17"/>
      <c r="B46" s="10" t="s">
        <v>65</v>
      </c>
      <c r="C46" s="35">
        <v>228</v>
      </c>
      <c r="D46" s="132">
        <v>309</v>
      </c>
      <c r="E46" s="132">
        <v>0</v>
      </c>
      <c r="F46" s="61">
        <f>SUM(C46:E46)</f>
        <v>537</v>
      </c>
      <c r="G46" s="132">
        <v>781</v>
      </c>
      <c r="H46" s="49"/>
      <c r="I46" s="132">
        <v>2044130.2526849997</v>
      </c>
      <c r="J46" s="132">
        <v>1858236.2810474883</v>
      </c>
      <c r="K46" s="132">
        <v>1954623.256458</v>
      </c>
      <c r="L46" s="132">
        <v>79878.399999999994</v>
      </c>
      <c r="M46" s="132">
        <v>0</v>
      </c>
      <c r="N46" s="58">
        <f>SUM(K46:M46)</f>
        <v>2034501.656458</v>
      </c>
      <c r="O46" s="132">
        <v>1853916.9162391559</v>
      </c>
      <c r="P46" s="132">
        <v>1615952.6890002219</v>
      </c>
      <c r="Q46" s="132">
        <v>285149.82720350311</v>
      </c>
      <c r="R46" s="132">
        <v>3210.1699999999837</v>
      </c>
      <c r="S46" s="132">
        <v>0</v>
      </c>
      <c r="T46" s="132">
        <v>0</v>
      </c>
      <c r="U46" s="61">
        <f>SUM(R46:T46)</f>
        <v>3210.1699999999837</v>
      </c>
      <c r="V46" s="132">
        <v>1605.0899999999674</v>
      </c>
      <c r="W46" s="132">
        <v>0</v>
      </c>
      <c r="X46" s="132">
        <v>0</v>
      </c>
      <c r="Y46" s="61">
        <f>SUM(V46:X46)</f>
        <v>1605.0899999999674</v>
      </c>
      <c r="Z46" s="132">
        <v>474002.17</v>
      </c>
      <c r="AA46" s="133">
        <v>237501.08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>
      <c r="A47" s="18"/>
      <c r="B47" s="45" t="s">
        <v>66</v>
      </c>
      <c r="C47" s="126">
        <v>22</v>
      </c>
      <c r="D47" s="96">
        <v>7</v>
      </c>
      <c r="E47" s="96">
        <v>0</v>
      </c>
      <c r="F47" s="63">
        <f>SUM(C47:E47)</f>
        <v>29</v>
      </c>
      <c r="G47" s="96">
        <v>32</v>
      </c>
      <c r="H47" s="127"/>
      <c r="I47" s="96">
        <v>106055.20009199998</v>
      </c>
      <c r="J47" s="96">
        <v>71315.560589348999</v>
      </c>
      <c r="K47" s="96">
        <v>99597.739447999993</v>
      </c>
      <c r="L47" s="96">
        <v>1974.0846779999999</v>
      </c>
      <c r="M47" s="96">
        <v>0</v>
      </c>
      <c r="N47" s="77">
        <f>SUM(K47:M47)</f>
        <v>101571.82412599999</v>
      </c>
      <c r="O47" s="96">
        <v>69280.15437489879</v>
      </c>
      <c r="P47" s="96">
        <v>81775.619614319206</v>
      </c>
      <c r="Q47" s="96">
        <v>37337.82228790941</v>
      </c>
      <c r="R47" s="96">
        <v>0</v>
      </c>
      <c r="S47" s="96">
        <v>4000</v>
      </c>
      <c r="T47" s="96">
        <v>0</v>
      </c>
      <c r="U47" s="63">
        <f>SUM(R47:T47)</f>
        <v>4000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8924.2099999999991</v>
      </c>
      <c r="AA47" s="97">
        <v>7924.2099999999991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.75" thickBot="1">
      <c r="A48" s="19"/>
      <c r="B48" s="11" t="s">
        <v>67</v>
      </c>
      <c r="C48" s="33">
        <v>224</v>
      </c>
      <c r="D48" s="119">
        <v>90</v>
      </c>
      <c r="E48" s="119">
        <v>0</v>
      </c>
      <c r="F48" s="71">
        <f>SUM(C48:E48)</f>
        <v>314</v>
      </c>
      <c r="G48" s="119">
        <v>368</v>
      </c>
      <c r="H48" s="127"/>
      <c r="I48" s="119">
        <v>1139427.2873049998</v>
      </c>
      <c r="J48" s="119">
        <v>894208.15041983023</v>
      </c>
      <c r="K48" s="119">
        <v>1045616.67963</v>
      </c>
      <c r="L48" s="119">
        <v>66394.494472000006</v>
      </c>
      <c r="M48" s="119">
        <v>0</v>
      </c>
      <c r="N48" s="83">
        <f>SUM(K48:M48)</f>
        <v>1112011.174102</v>
      </c>
      <c r="O48" s="119">
        <v>881529.179689129</v>
      </c>
      <c r="P48" s="119">
        <v>979553.30137483927</v>
      </c>
      <c r="Q48" s="119">
        <v>250007.390681169</v>
      </c>
      <c r="R48" s="119">
        <v>20678.940000000006</v>
      </c>
      <c r="S48" s="119">
        <v>0</v>
      </c>
      <c r="T48" s="119">
        <v>0</v>
      </c>
      <c r="U48" s="71">
        <f>SUM(R48:T48)</f>
        <v>20678.940000000006</v>
      </c>
      <c r="V48" s="119">
        <v>10266.03999999999</v>
      </c>
      <c r="W48" s="119">
        <v>0</v>
      </c>
      <c r="X48" s="119">
        <v>0</v>
      </c>
      <c r="Y48" s="71">
        <f>SUM(V48:X48)</f>
        <v>10266.03999999999</v>
      </c>
      <c r="Z48" s="119">
        <v>48683.25</v>
      </c>
      <c r="AA48" s="120">
        <v>24659.420000000013</v>
      </c>
      <c r="AC48" s="124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.7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5.75" thickBot="1">
      <c r="A50" s="259" t="s">
        <v>69</v>
      </c>
      <c r="B50" s="260"/>
      <c r="C50" s="38">
        <f>C11+C16+C17+C20+C21+C24+C28+C29+C30+C33+C34+C37+C38+C39+C40+C44+C45+C49</f>
        <v>354571</v>
      </c>
      <c r="D50" s="15">
        <f t="shared" ref="D50:AL50" si="15">D11+D16+D17+D20+D21+D24+D28+D29+D30+D33+D34+D37+D38+D39+D40+D44+D45+D49</f>
        <v>414415</v>
      </c>
      <c r="E50" s="15">
        <f t="shared" si="15"/>
        <v>99993</v>
      </c>
      <c r="F50" s="15">
        <f t="shared" si="15"/>
        <v>868979</v>
      </c>
      <c r="G50" s="15">
        <f t="shared" si="15"/>
        <v>592605</v>
      </c>
      <c r="H50" s="15">
        <f t="shared" si="15"/>
        <v>379449</v>
      </c>
      <c r="I50" s="15">
        <f t="shared" si="15"/>
        <v>104437207.92037381</v>
      </c>
      <c r="J50" s="15">
        <f t="shared" si="15"/>
        <v>20367678.217003249</v>
      </c>
      <c r="K50" s="15">
        <f t="shared" si="15"/>
        <v>56712731.1215593</v>
      </c>
      <c r="L50" s="15">
        <f t="shared" si="15"/>
        <v>25251058.693634596</v>
      </c>
      <c r="M50" s="15">
        <f t="shared" si="15"/>
        <v>17359199.256632</v>
      </c>
      <c r="N50" s="15">
        <f t="shared" si="15"/>
        <v>99322989.071825907</v>
      </c>
      <c r="O50" s="15">
        <f t="shared" si="15"/>
        <v>20213227.879735913</v>
      </c>
      <c r="P50" s="15">
        <f t="shared" si="15"/>
        <v>88827626.953091577</v>
      </c>
      <c r="Q50" s="15">
        <f t="shared" si="15"/>
        <v>71215026.178894222</v>
      </c>
      <c r="R50" s="15">
        <f t="shared" si="15"/>
        <v>26953891.950553235</v>
      </c>
      <c r="S50" s="15">
        <f t="shared" si="15"/>
        <v>12597736.804346764</v>
      </c>
      <c r="T50" s="15">
        <f t="shared" si="15"/>
        <v>7566365.8651000001</v>
      </c>
      <c r="U50" s="15">
        <f t="shared" si="15"/>
        <v>47117994.61999999</v>
      </c>
      <c r="V50" s="15">
        <f t="shared" si="15"/>
        <v>3426076.8891337346</v>
      </c>
      <c r="W50" s="15">
        <f t="shared" si="15"/>
        <v>586258.19349146949</v>
      </c>
      <c r="X50" s="15">
        <f t="shared" si="15"/>
        <v>314071.29737479548</v>
      </c>
      <c r="Y50" s="15">
        <f t="shared" si="15"/>
        <v>4326406.38</v>
      </c>
      <c r="Z50" s="15">
        <f t="shared" si="15"/>
        <v>62956934.45000001</v>
      </c>
      <c r="AA50" s="16">
        <f t="shared" si="15"/>
        <v>49376080.56400001</v>
      </c>
      <c r="AC50" s="55">
        <f t="shared" si="15"/>
        <v>239336.65419999999</v>
      </c>
      <c r="AD50" s="15">
        <f t="shared" si="15"/>
        <v>214067.37324134959</v>
      </c>
      <c r="AE50" s="15">
        <f t="shared" si="15"/>
        <v>239336.65419999999</v>
      </c>
      <c r="AF50" s="15">
        <f t="shared" si="15"/>
        <v>214067.37324134959</v>
      </c>
      <c r="AG50" s="15">
        <f t="shared" si="15"/>
        <v>88232.992817286489</v>
      </c>
      <c r="AH50" s="15">
        <f t="shared" si="15"/>
        <v>20987.517682336504</v>
      </c>
      <c r="AI50" s="15">
        <f t="shared" si="15"/>
        <v>0</v>
      </c>
      <c r="AJ50" s="15">
        <f t="shared" si="15"/>
        <v>0</v>
      </c>
      <c r="AK50" s="15">
        <f t="shared" si="15"/>
        <v>0</v>
      </c>
      <c r="AL50" s="16">
        <f t="shared" si="15"/>
        <v>0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Mariam Kentchadze</cp:lastModifiedBy>
  <cp:lastPrinted>2017-10-18T12:38:28Z</cp:lastPrinted>
  <dcterms:created xsi:type="dcterms:W3CDTF">1996-10-14T23:33:28Z</dcterms:created>
  <dcterms:modified xsi:type="dcterms:W3CDTF">2020-11-17T07:08:18Z</dcterms:modified>
</cp:coreProperties>
</file>