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<sst xmlns="http://schemas.openxmlformats.org/spreadsheetml/2006/main" count="332" uniqueCount="248">
  <si>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</si>
  <si>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</si>
  <si>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</si>
  <si>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</si>
  <si>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</si>
  <si>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</si>
  <si>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</si>
  <si>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</si>
  <si>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</si>
  <si>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</si>
  <si>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</si>
  <si>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</si>
  <si>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</si>
  <si>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</si>
  <si>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</si>
  <si>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</si>
  <si>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</si>
  <si>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</si>
  <si>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</si>
  <si>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</si>
  <si>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</si>
  <si>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</si>
  <si>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</si>
  <si>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</si>
  <si>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</si>
  <si>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</si>
  <si>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</si>
  <si>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</si>
  <si>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</si>
  <si>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</si>
  <si>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</si>
  <si>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</si>
  <si>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</si>
  <si>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</si>
  <si>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</si>
  <si>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</si>
  <si>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</si>
  <si>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</si>
  <si>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</si>
  <si>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</si>
  <si>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</si>
  <si>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</si>
  <si>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</si>
  <si>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</si>
  <si>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</si>
  <si>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</si>
  <si>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</si>
  <si>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</si>
  <si>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</si>
  <si>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</si>
  <si>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</si>
  <si>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</si>
  <si>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</si>
  <si>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</si>
  <si>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</si>
  <si>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</si>
  <si>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</si>
  <si>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</si>
  <si>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</si>
  <si>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</si>
  <si>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</si>
  <si>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</si>
  <si>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</si>
  <si>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</si>
  <si>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</si>
  <si>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</si>
  <si>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</si>
  <si>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</si>
  <si>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</si>
  <si>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</si>
  <si>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</si>
  <si>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</si>
  <si>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</si>
  <si>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</si>
  <si>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</si>
  <si>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</si>
  <si>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</si>
  <si>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</si>
  <si>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</si>
  <si>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</si>
  <si>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</si>
  <si>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</si>
  <si>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</si>
  <si>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</si>
  <si>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</si>
  <si>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</si>
  <si>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</si>
  <si>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</si>
  <si>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</si>
  <si>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</si>
  <si>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</si>
  <si>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</si>
  <si>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</si>
  <si>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</si>
  <si>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</si>
  <si>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</si>
  <si>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</si>
  <si>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</si>
  <si>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</si>
  <si>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</si>
  <si>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</si>
  <si>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</si>
  <si>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</si>
  <si>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</si>
  <si>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</si>
  <si>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</si>
  <si>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</si>
  <si>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</si>
  <si>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</si>
  <si>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</si>
  <si>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</si>
  <si>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</si>
  <si>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</si>
  <si>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</si>
  <si>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</si>
  <si>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</si>
  <si>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</si>
  <si>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</si>
  <si>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</si>
  <si>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</si>
  <si>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</si>
  <si>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</si>
  <si>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</si>
  <si>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</si>
  <si>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</si>
  <si>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</si>
  <si>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</si>
  <si>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</si>
  <si>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</si>
  <si>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</si>
  <si>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</si>
  <si>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</si>
  <si>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</si>
  <si>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</si>
  <si>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</si>
  <si>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</si>
  <si>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</si>
  <si>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</si>
  <si>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</si>
  <si>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</si>
  <si>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</si>
  <si>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</si>
  <si>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</si>
  <si>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</si>
  <si>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</si>
  <si>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</si>
  <si>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</si>
  <si>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</si>
  <si>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</si>
  <si>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</si>
  <si>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</si>
  <si>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</si>
  <si>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</si>
  <si>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</si>
  <si>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</si>
  <si>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</si>
  <si>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</si>
  <si>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</si>
  <si>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</si>
  <si>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</si>
  <si>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</si>
  <si>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</si>
  <si>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</si>
  <si>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</si>
  <si>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</si>
  <si>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</si>
  <si>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</si>
  <si>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</si>
  <si>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</si>
  <si>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</si>
  <si>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</si>
  <si>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</si>
  <si>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</si>
  <si>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</si>
  <si>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</si>
  <si>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</si>
  <si>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</si>
  <si>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</si>
  <si>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</si>
  <si>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</si>
  <si>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</si>
  <si>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</si>
  <si>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</si>
  <si>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</si>
  <si>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</si>
  <si>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</si>
  <si>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</si>
  <si>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</si>
  <si>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</si>
  <si>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</si>
  <si>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</si>
  <si>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</si>
  <si>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</si>
  <si>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</si>
  <si>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</si>
  <si>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</si>
  <si>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</si>
  <si>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</si>
  <si>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</si>
  <si>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</si>
  <si>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</si>
  <si>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</si>
  <si>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</si>
  <si>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</si>
  <si>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</si>
  <si>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</si>
  <si>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</si>
  <si>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</si>
  <si>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</si>
  <si>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</si>
  <si>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</si>
  <si>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</si>
  <si>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</si>
  <si>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</si>
  <si>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</si>
  <si>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</si>
  <si>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</si>
  <si>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</si>
  <si>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</si>
  <si>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</si>
  <si>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</si>
  <si>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</si>
  <si>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</si>
  <si>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</si>
  <si>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</si>
  <si>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</si>
  <si>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</si>
  <si>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</si>
  <si>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</si>
  <si>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</si>
  <si>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</si>
  <si>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</si>
  <si>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</si>
  <si>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</si>
  <si>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</si>
  <si>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</si>
  <si>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</si>
  <si>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</si>
  <si>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</si>
  <si>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</si>
  <si>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</si>
  <si>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</si>
  <si>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</si>
  <si>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</si>
  <si>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</si>
  <si>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30.06.2021</t>
  </si>
  <si>
    <t>ანგარიშგების პერიოდი: 01.01.2020 -30.06.2021</t>
  </si>
  <si>
    <t>საანგარიშო პერიოდი: 01.01.2021 - 30.06.2021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</si>
</sst>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I14" sqref="I14"/>
    </sheetView>
  </sheetViews>
  <sheetFormatPr defaultColWidth="9.1796875" defaultRowHeight="13.5"/>
  <cols>
    <col min="1" max="1" width="2" style="138" customWidth="1"/>
    <col min="2" max="2" width="11" style="138" customWidth="1"/>
    <col min="3" max="3" width="5.1796875" style="138" customWidth="1"/>
    <col min="4" max="4" width="73.7265625" style="138" customWidth="1"/>
    <col min="5" max="5" width="17.453125" style="138" customWidth="1"/>
    <col min="6" max="6" width="12.81640625" style="138" customWidth="1"/>
    <col min="7" max="7" width="9.1796875" style="138" customWidth="1"/>
    <col min="8" max="16384" width="9.179687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4" thickBot="1">
      <c r="E6" s="188" t="s">
        <v>86</v>
      </c>
    </row>
    <row r="7" spans="2:5" s="146" customFormat="1" ht="27.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974035.45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36203084.369999997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980258.6</v>
      </c>
    </row>
    <row r="14" spans="2:5" s="156" customFormat="1" ht="27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67869830.929948002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17843621.439999998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267166.37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7208.3055000000022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3183933.5900000008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17372941.54416294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755584.81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3708855.6699999981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143649.17000000001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1873988.8099999998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8257343.9722902924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159441503.03190124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95772899.770939484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19505238.807840884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3445503.7560400004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204493.32641536996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2336501.9700000002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2159000.09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1427929.3511038667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2739355.9908566652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127590923.06319629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34371894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-3513690.7130710138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-1704971.2498029212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31850580.297126062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159441503.36032236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H69" sqref="H69"/>
    </sheetView>
  </sheetViews>
  <sheetFormatPr defaultColWidth="9.1796875" defaultRowHeight="13.5"/>
  <cols>
    <col min="1" max="1" width="2" style="150" customWidth="1"/>
    <col min="2" max="2" width="11" style="150" customWidth="1"/>
    <col min="3" max="3" width="5.81640625" style="150" customWidth="1"/>
    <col min="4" max="4" width="81.7265625" style="150" customWidth="1"/>
    <col min="5" max="5" width="15.7265625" style="150" customWidth="1"/>
    <col min="6" max="16384" width="9.179687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80137634.349967927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12956229.214280177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20039481.264729559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3427601.3842174746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50569525.255175665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44774139.470000006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6196105.4699999997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743132.91000000574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-1944470.9399999995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798329.61399999959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40467308.236000009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922823.83000000007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11025040.849175656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1734949.0591108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195168.88167240005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-90618.314082429977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16740.684888213058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1647139.1764090429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1343335.3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329035.50000000006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-154442.89000000004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-34947.01999999999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894803.93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-1719300.4000000001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-966965.15359095728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10058075.6955847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1771538.57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32553.45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68264.89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7226.9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1879583.8099999998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9846966.1199999992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3393689.314949993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25934.224449999998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622299.431263873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24222.652106154619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270480.85184381349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-1704971.3853415065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0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-1704971.3853415065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47" activePane="bottomRight" state="frozen"/>
      <selection pane="topRight" activeCell="C1" sqref="C1"/>
      <selection pane="bottomLeft" activeCell="A6" sqref="A6"/>
      <selection pane="bottomRight" activeCell="AN55" sqref="AN55"/>
    </sheetView>
  </sheetViews>
  <sheetFormatPr defaultColWidth="9.1796875" defaultRowHeight="13.5"/>
  <cols>
    <col min="1" max="1" width="5.81640625" style="5" customWidth="1"/>
    <col min="2" max="2" width="49.54296875" style="5" customWidth="1"/>
    <col min="3" max="6" width="11.54296875" style="5" customWidth="1"/>
    <col min="7" max="7" width="13.26953125" style="5" customWidth="1"/>
    <col min="8" max="8" width="19.1796875" style="5" customWidth="1"/>
    <col min="9" max="9" width="12.1796875" style="5" customWidth="1"/>
    <col min="10" max="14" width="11.453125" style="5" customWidth="1"/>
    <col min="15" max="15" width="12.1796875" style="5" customWidth="1"/>
    <col min="16" max="16" width="11.26953125" style="5" customWidth="1"/>
    <col min="17" max="17" width="10.26953125" style="5" customWidth="1"/>
    <col min="18" max="25" width="10.7265625" style="5" customWidth="1"/>
    <col min="26" max="27" width="11.453125" style="5" customWidth="1"/>
    <col min="28" max="28" width="3" style="5" customWidth="1"/>
    <col min="29" max="32" width="9.1796875" style="5"/>
    <col min="33" max="34" width="10.26953125" style="5" customWidth="1"/>
    <col min="35" max="36" width="10.7265625" style="5" customWidth="1"/>
    <col min="37" max="16384" width="9.179687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5" customHeight="1" thickBot="1">
      <c r="A11" s="13" t="s">
        <v>24</v>
      </c>
      <c r="B11" s="3" t="s">
        <v>25</v>
      </c>
      <c r="C11" s="24">
        <f t="shared" ref="C11:AL11" si="0">SUM(C12:C15)</f>
        <v>194675</v>
      </c>
      <c r="D11" s="90">
        <f t="shared" si="0"/>
        <v>2935</v>
      </c>
      <c r="E11" s="90">
        <f t="shared" si="0"/>
        <v>28004</v>
      </c>
      <c r="F11" s="90">
        <f t="shared" si="0"/>
        <v>225614</v>
      </c>
      <c r="G11" s="90">
        <f t="shared" si="0"/>
        <v>80362</v>
      </c>
      <c r="H11" s="47"/>
      <c r="I11" s="90">
        <f t="shared" si="0"/>
        <v>2200242.2888699998</v>
      </c>
      <c r="J11" s="90">
        <f t="shared" si="0"/>
        <v>212089.17435330004</v>
      </c>
      <c r="K11" s="90">
        <f t="shared" si="0"/>
        <v>1309570.395462</v>
      </c>
      <c r="L11" s="90">
        <f t="shared" si="0"/>
        <v>333241.65364879998</v>
      </c>
      <c r="M11" s="90">
        <f t="shared" si="0"/>
        <v>92137.01</v>
      </c>
      <c r="N11" s="75">
        <f>SUM(N12:N15)</f>
        <v>1734949.0591108</v>
      </c>
      <c r="O11" s="90">
        <f t="shared" si="0"/>
        <v>195168.88167240005</v>
      </c>
      <c r="P11" s="90">
        <f t="shared" si="0"/>
        <v>1825567.3731932302</v>
      </c>
      <c r="Q11" s="90">
        <f t="shared" si="0"/>
        <v>1647139.1764090434</v>
      </c>
      <c r="R11" s="90">
        <f t="shared" si="0"/>
        <v>813743.34000000008</v>
      </c>
      <c r="S11" s="90">
        <f t="shared" si="0"/>
        <v>464591.95999999996</v>
      </c>
      <c r="T11" s="90">
        <f t="shared" si="0"/>
        <v>65000</v>
      </c>
      <c r="U11" s="66">
        <f t="shared" si="0"/>
        <v>1343335.3</v>
      </c>
      <c r="V11" s="90">
        <f t="shared" si="0"/>
        <v>141851.39228957132</v>
      </c>
      <c r="W11" s="90">
        <f t="shared" si="0"/>
        <v>179378.39246457603</v>
      </c>
      <c r="X11" s="90">
        <f t="shared" si="0"/>
        <v>7805.7152458527089</v>
      </c>
      <c r="Y11" s="66">
        <f>SUM(Y12:Y15)</f>
        <v>329035.50000000006</v>
      </c>
      <c r="Z11" s="90">
        <f t="shared" si="0"/>
        <v>1188892.4099999999</v>
      </c>
      <c r="AA11" s="91">
        <f t="shared" si="0"/>
        <v>894803.92999999993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" customHeight="1">
      <c r="A12" s="17"/>
      <c r="B12" s="39" t="s">
        <v>26</v>
      </c>
      <c r="C12" s="125">
        <v>194675</v>
      </c>
      <c r="D12" s="93">
        <v>2935</v>
      </c>
      <c r="E12" s="93">
        <v>28004</v>
      </c>
      <c r="F12" s="62">
        <f>SUM(C12:E12)</f>
        <v>225614</v>
      </c>
      <c r="G12" s="93">
        <v>80362</v>
      </c>
      <c r="H12" s="46"/>
      <c r="I12" s="93">
        <v>2200242.2888699998</v>
      </c>
      <c r="J12" s="93">
        <v>212089.17435330004</v>
      </c>
      <c r="K12" s="93">
        <v>1309570.395462</v>
      </c>
      <c r="L12" s="93">
        <v>333241.65364879998</v>
      </c>
      <c r="M12" s="93">
        <v>92137.01</v>
      </c>
      <c r="N12" s="76">
        <f>SUM(K12:M12)</f>
        <v>1734949.0591108</v>
      </c>
      <c r="O12" s="93">
        <v>195168.88167240005</v>
      </c>
      <c r="P12" s="93">
        <v>1825567.3731932302</v>
      </c>
      <c r="Q12" s="93">
        <v>1647139.1764090434</v>
      </c>
      <c r="R12" s="93">
        <v>813743.34000000008</v>
      </c>
      <c r="S12" s="93">
        <v>464591.95999999996</v>
      </c>
      <c r="T12" s="93">
        <v>65000</v>
      </c>
      <c r="U12" s="62">
        <f>SUM(R12:T12)</f>
        <v>1343335.3</v>
      </c>
      <c r="V12" s="93">
        <v>141851.39228957132</v>
      </c>
      <c r="W12" s="93">
        <v>179378.39246457603</v>
      </c>
      <c r="X12" s="93">
        <v>7805.7152458527089</v>
      </c>
      <c r="Y12" s="62">
        <f>SUM(V12:X12)</f>
        <v>329035.50000000006</v>
      </c>
      <c r="Z12" s="93">
        <v>1188892.4099999999</v>
      </c>
      <c r="AA12" s="94">
        <v>894803.92999999993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" customHeight="1" thickBot="1">
      <c r="A16" s="13" t="s">
        <v>30</v>
      </c>
      <c r="B16" s="3" t="s">
        <v>11</v>
      </c>
      <c r="C16" s="26">
        <v>55685</v>
      </c>
      <c r="D16" s="102">
        <v>8996</v>
      </c>
      <c r="E16" s="102">
        <v>572</v>
      </c>
      <c r="F16" s="65">
        <f>SUM(C16:E16)</f>
        <v>65253</v>
      </c>
      <c r="G16" s="102">
        <v>53550</v>
      </c>
      <c r="H16" s="47"/>
      <c r="I16" s="102">
        <v>753124.51562799991</v>
      </c>
      <c r="J16" s="102">
        <v>0</v>
      </c>
      <c r="K16" s="102">
        <v>662255.71562799986</v>
      </c>
      <c r="L16" s="102">
        <v>89909.8</v>
      </c>
      <c r="M16" s="102">
        <v>0</v>
      </c>
      <c r="N16" s="79">
        <f>SUM(K16:M16)</f>
        <v>752165.51562799991</v>
      </c>
      <c r="O16" s="102">
        <v>0</v>
      </c>
      <c r="P16" s="102">
        <v>520859.01733549667</v>
      </c>
      <c r="Q16" s="102">
        <v>520859.01733549667</v>
      </c>
      <c r="R16" s="102">
        <v>25037.690000000002</v>
      </c>
      <c r="S16" s="102">
        <v>37182.079999999994</v>
      </c>
      <c r="T16" s="102">
        <v>0</v>
      </c>
      <c r="U16" s="65">
        <f>SUM(R16:T16)</f>
        <v>62219.77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58664.81</v>
      </c>
      <c r="AA16" s="103">
        <v>58664.81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" customHeight="1" thickBot="1">
      <c r="A17" s="13" t="s">
        <v>31</v>
      </c>
      <c r="B17" s="3" t="s">
        <v>32</v>
      </c>
      <c r="C17" s="24">
        <f>SUM(C18:C19)</f>
        <v>67130</v>
      </c>
      <c r="D17" s="90">
        <f>SUM(D18:D19)</f>
        <v>2390</v>
      </c>
      <c r="E17" s="90">
        <f>SUM(E18:E19)</f>
        <v>0</v>
      </c>
      <c r="F17" s="66">
        <f>SUM(F18:F19)</f>
        <v>69520</v>
      </c>
      <c r="G17" s="90">
        <f>SUM(G18:G19)</f>
        <v>89578</v>
      </c>
      <c r="H17" s="50"/>
      <c r="I17" s="90">
        <f t="shared" ref="I17:AA17" si="1">SUM(I18:I19)</f>
        <v>761413.974712</v>
      </c>
      <c r="J17" s="90">
        <f t="shared" si="1"/>
        <v>0</v>
      </c>
      <c r="K17" s="90">
        <f t="shared" si="1"/>
        <v>648148.73220700002</v>
      </c>
      <c r="L17" s="90">
        <f t="shared" si="1"/>
        <v>81966.32712572001</v>
      </c>
      <c r="M17" s="90">
        <f t="shared" si="1"/>
        <v>0</v>
      </c>
      <c r="N17" s="75">
        <f t="shared" si="1"/>
        <v>730115.05933272</v>
      </c>
      <c r="O17" s="90">
        <f t="shared" si="1"/>
        <v>0</v>
      </c>
      <c r="P17" s="90">
        <f t="shared" si="1"/>
        <v>593071.29960027279</v>
      </c>
      <c r="Q17" s="90">
        <f t="shared" si="1"/>
        <v>593071.29960027279</v>
      </c>
      <c r="R17" s="90">
        <f t="shared" si="1"/>
        <v>55578.5</v>
      </c>
      <c r="S17" s="90">
        <f t="shared" si="1"/>
        <v>100</v>
      </c>
      <c r="T17" s="90">
        <f t="shared" si="1"/>
        <v>0</v>
      </c>
      <c r="U17" s="66">
        <f t="shared" si="1"/>
        <v>55678.5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71946.78</v>
      </c>
      <c r="AA17" s="91">
        <f t="shared" si="1"/>
        <v>71946.78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" customHeight="1">
      <c r="A18" s="17"/>
      <c r="B18" s="6" t="s">
        <v>33</v>
      </c>
      <c r="C18" s="27">
        <v>63381</v>
      </c>
      <c r="D18" s="105">
        <v>380</v>
      </c>
      <c r="E18" s="105">
        <v>0</v>
      </c>
      <c r="F18" s="67">
        <f>SUM(C18:E18)</f>
        <v>63761</v>
      </c>
      <c r="G18" s="105">
        <v>80126</v>
      </c>
      <c r="H18" s="49"/>
      <c r="I18" s="105">
        <v>421668.76984000002</v>
      </c>
      <c r="J18" s="105">
        <v>0</v>
      </c>
      <c r="K18" s="105">
        <v>415580.01984000002</v>
      </c>
      <c r="L18" s="105">
        <v>-2378.5</v>
      </c>
      <c r="M18" s="105">
        <v>0</v>
      </c>
      <c r="N18" s="80">
        <f>SUM(K18:M18)</f>
        <v>413201.51984000002</v>
      </c>
      <c r="O18" s="105">
        <v>0</v>
      </c>
      <c r="P18" s="105">
        <v>310574.6626200637</v>
      </c>
      <c r="Q18" s="105">
        <v>310574.6626200637</v>
      </c>
      <c r="R18" s="105">
        <v>54387.3</v>
      </c>
      <c r="S18" s="105">
        <v>100</v>
      </c>
      <c r="T18" s="105">
        <v>0</v>
      </c>
      <c r="U18" s="67">
        <f>SUM(R18:T18)</f>
        <v>54487.3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70755.569999999992</v>
      </c>
      <c r="AA18" s="106">
        <v>70755.569999999992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" customHeight="1" thickBot="1">
      <c r="A19" s="20"/>
      <c r="B19" s="41" t="s">
        <v>34</v>
      </c>
      <c r="C19" s="28">
        <v>3749</v>
      </c>
      <c r="D19" s="108">
        <v>2010</v>
      </c>
      <c r="E19" s="108">
        <v>0</v>
      </c>
      <c r="F19" s="68">
        <f>SUM(C19:E19)</f>
        <v>5759</v>
      </c>
      <c r="G19" s="108">
        <v>9452</v>
      </c>
      <c r="H19" s="48"/>
      <c r="I19" s="108">
        <v>339745.20487200003</v>
      </c>
      <c r="J19" s="108">
        <v>0</v>
      </c>
      <c r="K19" s="108">
        <v>232568.712367</v>
      </c>
      <c r="L19" s="108">
        <v>84344.82712572001</v>
      </c>
      <c r="M19" s="108">
        <v>0</v>
      </c>
      <c r="N19" s="81">
        <f>SUM(K19:M19)</f>
        <v>316913.53949272004</v>
      </c>
      <c r="O19" s="108">
        <v>0</v>
      </c>
      <c r="P19" s="108">
        <v>282496.63698020909</v>
      </c>
      <c r="Q19" s="108">
        <v>282496.63698020909</v>
      </c>
      <c r="R19" s="108">
        <v>1191.2</v>
      </c>
      <c r="S19" s="108">
        <v>0</v>
      </c>
      <c r="T19" s="108">
        <v>0</v>
      </c>
      <c r="U19" s="68">
        <f>SUM(R19:T19)</f>
        <v>1191.2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1191.21</v>
      </c>
      <c r="AA19" s="109">
        <v>1191.21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" customHeight="1" thickBot="1">
      <c r="A20" s="13" t="s">
        <v>35</v>
      </c>
      <c r="B20" s="3" t="s">
        <v>2</v>
      </c>
      <c r="C20" s="29">
        <v>66832</v>
      </c>
      <c r="D20" s="111">
        <v>15497</v>
      </c>
      <c r="E20" s="111">
        <v>67257</v>
      </c>
      <c r="F20" s="69">
        <f>SUM(C20:E20)</f>
        <v>149586</v>
      </c>
      <c r="G20" s="111">
        <v>172930</v>
      </c>
      <c r="H20" s="47"/>
      <c r="I20" s="111">
        <v>57550868.352400005</v>
      </c>
      <c r="J20" s="111">
        <v>3030407.3824999998</v>
      </c>
      <c r="K20" s="111">
        <v>29913489.967499997</v>
      </c>
      <c r="L20" s="111">
        <v>8386405.4616800006</v>
      </c>
      <c r="M20" s="111">
        <v>17085658.09</v>
      </c>
      <c r="N20" s="82">
        <f>SUM(K20:M20)</f>
        <v>55385553.51918</v>
      </c>
      <c r="O20" s="111">
        <v>3030407.3824999998</v>
      </c>
      <c r="P20" s="111">
        <v>37675130.601940945</v>
      </c>
      <c r="Q20" s="111">
        <v>36158308.545960516</v>
      </c>
      <c r="R20" s="111">
        <v>16376595.615500003</v>
      </c>
      <c r="S20" s="111">
        <v>4974237.6549000004</v>
      </c>
      <c r="T20" s="111">
        <v>8110265.1496000001</v>
      </c>
      <c r="U20" s="69">
        <f>SUM(R20:T20)</f>
        <v>29461098.420000002</v>
      </c>
      <c r="V20" s="111">
        <v>801182.48106334079</v>
      </c>
      <c r="W20" s="111">
        <v>240678.66314572224</v>
      </c>
      <c r="X20" s="111">
        <v>388138.85579093691</v>
      </c>
      <c r="Y20" s="69">
        <f>SUM(V20:X20)</f>
        <v>1430000</v>
      </c>
      <c r="Z20" s="111">
        <v>33400610.030000001</v>
      </c>
      <c r="AA20" s="112">
        <v>31970610.030000001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" customHeight="1" thickBot="1">
      <c r="A21" s="13" t="s">
        <v>36</v>
      </c>
      <c r="B21" s="3" t="s">
        <v>37</v>
      </c>
      <c r="C21" s="24">
        <f t="shared" ref="C21:AA21" si="3">SUM(C22:C23)</f>
        <v>6568</v>
      </c>
      <c r="D21" s="90">
        <f t="shared" si="3"/>
        <v>4851</v>
      </c>
      <c r="E21" s="90">
        <f t="shared" si="3"/>
        <v>0</v>
      </c>
      <c r="F21" s="66">
        <f t="shared" si="3"/>
        <v>11419</v>
      </c>
      <c r="G21" s="90">
        <f t="shared" si="3"/>
        <v>18615</v>
      </c>
      <c r="H21" s="90">
        <f t="shared" si="3"/>
        <v>11419</v>
      </c>
      <c r="I21" s="90">
        <f t="shared" si="3"/>
        <v>10848393.06624905</v>
      </c>
      <c r="J21" s="90">
        <f t="shared" si="3"/>
        <v>325113.24922499998</v>
      </c>
      <c r="K21" s="90">
        <f t="shared" si="3"/>
        <v>5324558.465135999</v>
      </c>
      <c r="L21" s="90">
        <f t="shared" si="3"/>
        <v>4341139.4503231002</v>
      </c>
      <c r="M21" s="90">
        <f t="shared" si="3"/>
        <v>-96.680484000000007</v>
      </c>
      <c r="N21" s="75">
        <f t="shared" si="3"/>
        <v>9665601.2349750996</v>
      </c>
      <c r="O21" s="90">
        <f t="shared" si="3"/>
        <v>306976.84360100003</v>
      </c>
      <c r="P21" s="90">
        <f t="shared" si="3"/>
        <v>9495649.3875883799</v>
      </c>
      <c r="Q21" s="90">
        <f t="shared" si="3"/>
        <v>9206200.1747340262</v>
      </c>
      <c r="R21" s="90">
        <f t="shared" si="3"/>
        <v>4116775.9097812497</v>
      </c>
      <c r="S21" s="90">
        <f t="shared" si="3"/>
        <v>3485518.0702187507</v>
      </c>
      <c r="T21" s="90">
        <f t="shared" si="3"/>
        <v>40485.990000000005</v>
      </c>
      <c r="U21" s="66">
        <f t="shared" si="3"/>
        <v>7642779.9700000007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6257725.1900000004</v>
      </c>
      <c r="AA21" s="91">
        <f t="shared" si="3"/>
        <v>6257725.1900000004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" customHeight="1">
      <c r="A22" s="21"/>
      <c r="B22" s="6" t="s">
        <v>38</v>
      </c>
      <c r="C22" s="125">
        <v>6568</v>
      </c>
      <c r="D22" s="93">
        <v>4851</v>
      </c>
      <c r="E22" s="93">
        <v>0</v>
      </c>
      <c r="F22" s="62">
        <f>SUM(C22:E22)</f>
        <v>11419</v>
      </c>
      <c r="G22" s="93">
        <v>18615</v>
      </c>
      <c r="H22" s="93">
        <v>11419</v>
      </c>
      <c r="I22" s="93">
        <v>10848393.06624905</v>
      </c>
      <c r="J22" s="93">
        <v>325113.24922499998</v>
      </c>
      <c r="K22" s="93">
        <v>5324558.465135999</v>
      </c>
      <c r="L22" s="93">
        <v>4341139.4503231002</v>
      </c>
      <c r="M22" s="93">
        <v>-96.680484000000007</v>
      </c>
      <c r="N22" s="76">
        <f>SUM(K22:M22)</f>
        <v>9665601.2349750996</v>
      </c>
      <c r="O22" s="93">
        <v>306976.84360100003</v>
      </c>
      <c r="P22" s="93">
        <v>9495649.3875883799</v>
      </c>
      <c r="Q22" s="93">
        <v>9206200.1747340262</v>
      </c>
      <c r="R22" s="93">
        <v>4116775.9097812497</v>
      </c>
      <c r="S22" s="93">
        <v>3485518.0702187507</v>
      </c>
      <c r="T22" s="93">
        <v>40485.990000000005</v>
      </c>
      <c r="U22" s="62">
        <f>SUM(R22:T22)</f>
        <v>7642779.9700000007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6257725.1900000004</v>
      </c>
      <c r="AA22" s="94">
        <v>6257725.1900000004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" customHeight="1" thickBot="1">
      <c r="A24" s="13" t="s">
        <v>40</v>
      </c>
      <c r="B24" s="3" t="s">
        <v>41</v>
      </c>
      <c r="C24" s="31">
        <f t="shared" ref="C24:AA24" si="5">SUM(C25:C27)</f>
        <v>9736</v>
      </c>
      <c r="D24" s="114">
        <f t="shared" si="5"/>
        <v>206300</v>
      </c>
      <c r="E24" s="114">
        <f t="shared" si="5"/>
        <v>0</v>
      </c>
      <c r="F24" s="70">
        <f t="shared" si="5"/>
        <v>216036</v>
      </c>
      <c r="G24" s="114">
        <f t="shared" si="5"/>
        <v>57932</v>
      </c>
      <c r="H24" s="114">
        <f t="shared" si="5"/>
        <v>216001</v>
      </c>
      <c r="I24" s="114">
        <f t="shared" si="5"/>
        <v>2463410.2639636667</v>
      </c>
      <c r="J24" s="114">
        <f t="shared" si="5"/>
        <v>136834.1337826472</v>
      </c>
      <c r="K24" s="114">
        <f t="shared" si="5"/>
        <v>1012344.5395506665</v>
      </c>
      <c r="L24" s="114">
        <f t="shared" si="5"/>
        <v>1270063.6571619338</v>
      </c>
      <c r="M24" s="114">
        <f t="shared" si="5"/>
        <v>-45.275305500000002</v>
      </c>
      <c r="N24" s="15">
        <f t="shared" si="5"/>
        <v>2282362.9214071003</v>
      </c>
      <c r="O24" s="114">
        <f t="shared" si="5"/>
        <v>136834.1337826472</v>
      </c>
      <c r="P24" s="114">
        <f t="shared" si="5"/>
        <v>2117468.2971523139</v>
      </c>
      <c r="Q24" s="114">
        <f t="shared" si="5"/>
        <v>2083148.2887323396</v>
      </c>
      <c r="R24" s="114">
        <f t="shared" si="5"/>
        <v>740700.75778473855</v>
      </c>
      <c r="S24" s="114">
        <f t="shared" si="5"/>
        <v>452759.2522152614</v>
      </c>
      <c r="T24" s="114">
        <f t="shared" si="5"/>
        <v>0</v>
      </c>
      <c r="U24" s="70">
        <f t="shared" si="5"/>
        <v>1193460.0099999998</v>
      </c>
      <c r="V24" s="114">
        <f t="shared" si="5"/>
        <v>64335.409999999989</v>
      </c>
      <c r="W24" s="114">
        <f t="shared" si="5"/>
        <v>0</v>
      </c>
      <c r="X24" s="114">
        <f t="shared" si="5"/>
        <v>0</v>
      </c>
      <c r="Y24" s="70">
        <f t="shared" si="5"/>
        <v>64335.409999999989</v>
      </c>
      <c r="Z24" s="114">
        <f t="shared" si="5"/>
        <v>1122620.8500000001</v>
      </c>
      <c r="AA24" s="115">
        <f t="shared" si="5"/>
        <v>1018507.6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" customHeight="1">
      <c r="A25" s="17"/>
      <c r="B25" s="6" t="s">
        <v>42</v>
      </c>
      <c r="C25" s="125">
        <v>3508</v>
      </c>
      <c r="D25" s="93">
        <v>199606</v>
      </c>
      <c r="E25" s="93">
        <v>0</v>
      </c>
      <c r="F25" s="62">
        <f>SUM(C25:E25)</f>
        <v>203114</v>
      </c>
      <c r="G25" s="93">
        <v>37870</v>
      </c>
      <c r="H25" s="93">
        <v>203114</v>
      </c>
      <c r="I25" s="93">
        <v>595786.16666666721</v>
      </c>
      <c r="J25" s="93">
        <v>0</v>
      </c>
      <c r="K25" s="93">
        <v>35642.516666666255</v>
      </c>
      <c r="L25" s="93">
        <v>560143.33333333372</v>
      </c>
      <c r="M25" s="93">
        <v>0</v>
      </c>
      <c r="N25" s="76">
        <f>SUM(K25:M25)</f>
        <v>595785.85</v>
      </c>
      <c r="O25" s="93">
        <v>0</v>
      </c>
      <c r="P25" s="93">
        <v>556546.39634683088</v>
      </c>
      <c r="Q25" s="93">
        <v>556546.39634683088</v>
      </c>
      <c r="R25" s="93">
        <v>594.35267973852751</v>
      </c>
      <c r="S25" s="93">
        <v>42308.577320261466</v>
      </c>
      <c r="T25" s="93">
        <v>0</v>
      </c>
      <c r="U25" s="62">
        <f>SUM(R25:T25)</f>
        <v>42902.929999999993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32374.28</v>
      </c>
      <c r="AA25" s="94">
        <v>32374.28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" customHeight="1">
      <c r="A26" s="18"/>
      <c r="B26" s="7" t="s">
        <v>3</v>
      </c>
      <c r="C26" s="32">
        <v>6193</v>
      </c>
      <c r="D26" s="129">
        <v>6694</v>
      </c>
      <c r="E26" s="129">
        <v>0</v>
      </c>
      <c r="F26" s="60">
        <f>SUM(C26:E26)</f>
        <v>12887</v>
      </c>
      <c r="G26" s="129">
        <v>20011</v>
      </c>
      <c r="H26" s="129">
        <v>12887</v>
      </c>
      <c r="I26" s="129">
        <v>1624767.3701329997</v>
      </c>
      <c r="J26" s="129">
        <v>1721.5</v>
      </c>
      <c r="K26" s="129">
        <v>736366.13810500014</v>
      </c>
      <c r="L26" s="129">
        <v>709920.32382860011</v>
      </c>
      <c r="M26" s="129">
        <v>-45.275305500000002</v>
      </c>
      <c r="N26" s="57">
        <f>SUM(K26:M26)</f>
        <v>1446241.1866281002</v>
      </c>
      <c r="O26" s="129">
        <v>1721.5</v>
      </c>
      <c r="P26" s="129">
        <v>1382566.2959454868</v>
      </c>
      <c r="Q26" s="129">
        <v>1381757.0797366956</v>
      </c>
      <c r="R26" s="129">
        <v>602551.54510500003</v>
      </c>
      <c r="S26" s="129">
        <v>410450.67489499995</v>
      </c>
      <c r="T26" s="129">
        <v>0</v>
      </c>
      <c r="U26" s="60">
        <f>SUM(R26:T26)</f>
        <v>1013002.22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892138.35</v>
      </c>
      <c r="AA26" s="130">
        <v>892138.35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" customHeight="1" thickBot="1">
      <c r="A27" s="20"/>
      <c r="B27" s="42" t="s">
        <v>43</v>
      </c>
      <c r="C27" s="33">
        <v>35</v>
      </c>
      <c r="D27" s="119">
        <v>0</v>
      </c>
      <c r="E27" s="119">
        <v>0</v>
      </c>
      <c r="F27" s="71">
        <f>SUM(C27:E27)</f>
        <v>35</v>
      </c>
      <c r="G27" s="119">
        <v>51</v>
      </c>
      <c r="H27" s="48"/>
      <c r="I27" s="119">
        <v>242856.72716400001</v>
      </c>
      <c r="J27" s="119">
        <v>135112.6337826472</v>
      </c>
      <c r="K27" s="119">
        <v>240335.88477900001</v>
      </c>
      <c r="L27" s="119">
        <v>0</v>
      </c>
      <c r="M27" s="119">
        <v>0</v>
      </c>
      <c r="N27" s="83">
        <f>SUM(K27:M27)</f>
        <v>240335.88477900001</v>
      </c>
      <c r="O27" s="119">
        <v>135112.6337826472</v>
      </c>
      <c r="P27" s="119">
        <v>178355.60485999633</v>
      </c>
      <c r="Q27" s="119">
        <v>144844.81264881336</v>
      </c>
      <c r="R27" s="119">
        <v>137554.85999999999</v>
      </c>
      <c r="S27" s="119">
        <v>0</v>
      </c>
      <c r="T27" s="119">
        <v>0</v>
      </c>
      <c r="U27" s="71">
        <f>SUM(R27:T27)</f>
        <v>137554.85999999999</v>
      </c>
      <c r="V27" s="119">
        <v>64335.409999999989</v>
      </c>
      <c r="W27" s="119">
        <v>0</v>
      </c>
      <c r="X27" s="119">
        <v>0</v>
      </c>
      <c r="Y27" s="71">
        <f>SUM(V27:X27)</f>
        <v>64335.409999999989</v>
      </c>
      <c r="Z27" s="119">
        <v>198108.21999999997</v>
      </c>
      <c r="AA27" s="120">
        <v>93994.969999999987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2</v>
      </c>
      <c r="H28" s="51"/>
      <c r="I28" s="111">
        <v>36539.978999999999</v>
      </c>
      <c r="J28" s="111">
        <v>21293.67276225</v>
      </c>
      <c r="K28" s="111">
        <v>36539.978999999999</v>
      </c>
      <c r="L28" s="111">
        <v>0</v>
      </c>
      <c r="M28" s="111">
        <v>0</v>
      </c>
      <c r="N28" s="82">
        <f>SUM(K28:M28)</f>
        <v>36539.978999999999</v>
      </c>
      <c r="O28" s="111">
        <v>21293.67276225</v>
      </c>
      <c r="P28" s="111">
        <v>134184.02045740111</v>
      </c>
      <c r="Q28" s="111">
        <v>16584.637125219801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24.5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14.5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1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5" thickBot="1">
      <c r="A33" s="13" t="s">
        <v>50</v>
      </c>
      <c r="B33" s="3" t="s">
        <v>13</v>
      </c>
      <c r="C33" s="29">
        <v>7</v>
      </c>
      <c r="D33" s="111">
        <v>0</v>
      </c>
      <c r="E33" s="111">
        <v>0</v>
      </c>
      <c r="F33" s="69">
        <f>SUM(C33:E33)</f>
        <v>7</v>
      </c>
      <c r="G33" s="111">
        <v>3</v>
      </c>
      <c r="H33" s="111">
        <v>7</v>
      </c>
      <c r="I33" s="111">
        <v>375059.84580000001</v>
      </c>
      <c r="J33" s="111">
        <v>281812.0354776294</v>
      </c>
      <c r="K33" s="111">
        <v>375059.84580000001</v>
      </c>
      <c r="L33" s="111">
        <v>0</v>
      </c>
      <c r="M33" s="111">
        <v>0</v>
      </c>
      <c r="N33" s="82">
        <f>SUM(K33:M33)</f>
        <v>375059.84580000001</v>
      </c>
      <c r="O33" s="111">
        <v>281812.0354776294</v>
      </c>
      <c r="P33" s="111">
        <v>203481.61398835294</v>
      </c>
      <c r="Q33" s="111">
        <v>83027.797041075915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24.5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1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1973</v>
      </c>
      <c r="D37" s="117">
        <v>112</v>
      </c>
      <c r="E37" s="117">
        <v>1</v>
      </c>
      <c r="F37" s="73">
        <f>SUM(C37:E37)</f>
        <v>2086</v>
      </c>
      <c r="G37" s="117">
        <v>1067</v>
      </c>
      <c r="H37" s="50"/>
      <c r="I37" s="117">
        <v>754681.66880300012</v>
      </c>
      <c r="J37" s="117">
        <v>738058.15264260606</v>
      </c>
      <c r="K37" s="117">
        <v>738593.52981400013</v>
      </c>
      <c r="L37" s="117">
        <v>16019.452988999998</v>
      </c>
      <c r="M37" s="117">
        <v>68.686000000000007</v>
      </c>
      <c r="N37" s="85">
        <f>SUM(K37:M37)</f>
        <v>754681.66880300012</v>
      </c>
      <c r="O37" s="117">
        <v>738058.15264260606</v>
      </c>
      <c r="P37" s="117">
        <v>669153.81982628047</v>
      </c>
      <c r="Q37" s="117">
        <v>183828.12386970769</v>
      </c>
      <c r="R37" s="117">
        <v>219593.53000000003</v>
      </c>
      <c r="S37" s="117">
        <v>0</v>
      </c>
      <c r="T37" s="117">
        <v>0</v>
      </c>
      <c r="U37" s="73">
        <f>SUM(R37:T37)</f>
        <v>219593.53000000003</v>
      </c>
      <c r="V37" s="117">
        <v>194408.24</v>
      </c>
      <c r="W37" s="117">
        <v>0</v>
      </c>
      <c r="X37" s="117">
        <v>0</v>
      </c>
      <c r="Y37" s="73">
        <f>SUM(V37:X37)</f>
        <v>194408.24</v>
      </c>
      <c r="Z37" s="117">
        <v>257674.90000000002</v>
      </c>
      <c r="AA37" s="118">
        <v>10999.650000000038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5" thickBot="1">
      <c r="A38" s="13" t="s">
        <v>55</v>
      </c>
      <c r="B38" s="3" t="s">
        <v>56</v>
      </c>
      <c r="C38" s="29">
        <v>6252</v>
      </c>
      <c r="D38" s="111">
        <v>5180</v>
      </c>
      <c r="E38" s="111">
        <v>0</v>
      </c>
      <c r="F38" s="69">
        <f>SUM(C38:E38)</f>
        <v>11432</v>
      </c>
      <c r="G38" s="111">
        <v>20049</v>
      </c>
      <c r="H38" s="51"/>
      <c r="I38" s="111">
        <v>6177542.8376540001</v>
      </c>
      <c r="J38" s="111">
        <v>5145969.1706764307</v>
      </c>
      <c r="K38" s="111">
        <v>5140275.6237479988</v>
      </c>
      <c r="L38" s="111">
        <v>819562.72238099994</v>
      </c>
      <c r="M38" s="111">
        <v>0</v>
      </c>
      <c r="N38" s="82">
        <f>SUM(K38:M38)</f>
        <v>5959838.3461289983</v>
      </c>
      <c r="O38" s="111">
        <v>5012984.2916111816</v>
      </c>
      <c r="P38" s="111">
        <v>5229421.7746463418</v>
      </c>
      <c r="Q38" s="111">
        <v>1036378.337733862</v>
      </c>
      <c r="R38" s="111">
        <v>2234998.8322170014</v>
      </c>
      <c r="S38" s="111">
        <v>2921316.0677829999</v>
      </c>
      <c r="T38" s="111">
        <v>0</v>
      </c>
      <c r="U38" s="69">
        <f>SUM(R38:T38)</f>
        <v>5156314.9000000013</v>
      </c>
      <c r="V38" s="111">
        <v>1529024.7504139065</v>
      </c>
      <c r="W38" s="111">
        <v>2192569.5895860931</v>
      </c>
      <c r="X38" s="111">
        <v>0</v>
      </c>
      <c r="Y38" s="69">
        <f>SUM(V38:X38)</f>
        <v>3721594.34</v>
      </c>
      <c r="Z38" s="111">
        <v>2659463.52</v>
      </c>
      <c r="AA38" s="112">
        <v>1034288.3799999999</v>
      </c>
      <c r="AC38" s="110">
        <v>46217.185663999997</v>
      </c>
      <c r="AD38" s="111">
        <v>42533.444879854404</v>
      </c>
      <c r="AE38" s="111">
        <v>42767.960378999996</v>
      </c>
      <c r="AF38" s="111">
        <v>39350.913774028901</v>
      </c>
      <c r="AG38" s="111">
        <v>160174.48947915173</v>
      </c>
      <c r="AH38" s="111">
        <v>14911.012607453449</v>
      </c>
      <c r="AI38" s="111">
        <v>0</v>
      </c>
      <c r="AJ38" s="111">
        <v>0</v>
      </c>
      <c r="AK38" s="111">
        <v>-1000</v>
      </c>
      <c r="AL38" s="112">
        <v>-1000</v>
      </c>
    </row>
    <row r="39" spans="1:38" ht="15" thickBot="1">
      <c r="A39" s="13" t="s">
        <v>57</v>
      </c>
      <c r="B39" s="3" t="s">
        <v>6</v>
      </c>
      <c r="C39" s="29">
        <v>2</v>
      </c>
      <c r="D39" s="111">
        <v>0</v>
      </c>
      <c r="E39" s="111">
        <v>0</v>
      </c>
      <c r="F39" s="69">
        <f>SUM(C39:E39)</f>
        <v>2</v>
      </c>
      <c r="G39" s="111">
        <v>2</v>
      </c>
      <c r="H39" s="51"/>
      <c r="I39" s="111">
        <v>163801.04894400001</v>
      </c>
      <c r="J39" s="111">
        <v>85523.912865388804</v>
      </c>
      <c r="K39" s="111">
        <v>163801.04894400001</v>
      </c>
      <c r="L39" s="111">
        <v>0</v>
      </c>
      <c r="M39" s="111">
        <v>0</v>
      </c>
      <c r="N39" s="82">
        <f>SUM(K39:M39)</f>
        <v>163801.04894400001</v>
      </c>
      <c r="O39" s="111">
        <v>85523.912865388804</v>
      </c>
      <c r="P39" s="111">
        <v>81000.199701960519</v>
      </c>
      <c r="Q39" s="111">
        <v>32088.609066684076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-93040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3231</v>
      </c>
      <c r="D40" s="90">
        <f>SUM(D41:D43)</f>
        <v>146</v>
      </c>
      <c r="E40" s="90">
        <f>SUM(E41:E43)</f>
        <v>0</v>
      </c>
      <c r="F40" s="66">
        <f>SUM(F41:F43)</f>
        <v>3377</v>
      </c>
      <c r="G40" s="90">
        <f>SUM(G41:G43)</f>
        <v>3386</v>
      </c>
      <c r="H40" s="51"/>
      <c r="I40" s="90">
        <f t="shared" ref="I40:AA40" si="11">SUM(I41:I43)</f>
        <v>1207336.10109</v>
      </c>
      <c r="J40" s="90">
        <f t="shared" si="11"/>
        <v>965868.88087200001</v>
      </c>
      <c r="K40" s="90">
        <f t="shared" si="11"/>
        <v>1182100.5966899998</v>
      </c>
      <c r="L40" s="90">
        <f t="shared" si="11"/>
        <v>25130.504399999998</v>
      </c>
      <c r="M40" s="90">
        <f t="shared" si="11"/>
        <v>0</v>
      </c>
      <c r="N40" s="75">
        <f t="shared" si="11"/>
        <v>1207231.1010899998</v>
      </c>
      <c r="O40" s="90">
        <f t="shared" si="11"/>
        <v>965784.88087200001</v>
      </c>
      <c r="P40" s="90">
        <f t="shared" si="11"/>
        <v>1189075.6485511586</v>
      </c>
      <c r="Q40" s="90">
        <f t="shared" si="11"/>
        <v>237815.13107626949</v>
      </c>
      <c r="R40" s="90">
        <f t="shared" si="11"/>
        <v>956637.35</v>
      </c>
      <c r="S40" s="90">
        <f t="shared" si="11"/>
        <v>24290</v>
      </c>
      <c r="T40" s="90">
        <f t="shared" si="11"/>
        <v>0</v>
      </c>
      <c r="U40" s="66">
        <f t="shared" si="11"/>
        <v>980927.35</v>
      </c>
      <c r="V40" s="90">
        <f t="shared" si="11"/>
        <v>765302.16586965334</v>
      </c>
      <c r="W40" s="90">
        <f t="shared" si="11"/>
        <v>19431.804130346656</v>
      </c>
      <c r="X40" s="90">
        <f t="shared" si="11"/>
        <v>0</v>
      </c>
      <c r="Y40" s="66">
        <f t="shared" si="11"/>
        <v>784733.97</v>
      </c>
      <c r="Z40" s="90">
        <f t="shared" si="11"/>
        <v>600143.40999999992</v>
      </c>
      <c r="AA40" s="91">
        <f t="shared" si="11"/>
        <v>120036.58600000001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3</v>
      </c>
      <c r="H41" s="49"/>
      <c r="I41" s="122">
        <v>2581</v>
      </c>
      <c r="J41" s="122">
        <v>2064.8000000000002</v>
      </c>
      <c r="K41" s="122">
        <v>2581</v>
      </c>
      <c r="L41" s="122">
        <v>0</v>
      </c>
      <c r="M41" s="122">
        <v>0</v>
      </c>
      <c r="N41" s="86">
        <f>SUM(K41:M41)</f>
        <v>2581</v>
      </c>
      <c r="O41" s="122">
        <v>2064.8000000000002</v>
      </c>
      <c r="P41" s="122">
        <v>4521.1193175141862</v>
      </c>
      <c r="Q41" s="122">
        <v>904.2238635028375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">
      <c r="A42" s="18"/>
      <c r="B42" s="7" t="s">
        <v>60</v>
      </c>
      <c r="C42" s="32">
        <v>3181</v>
      </c>
      <c r="D42" s="129">
        <v>146</v>
      </c>
      <c r="E42" s="129">
        <v>0</v>
      </c>
      <c r="F42" s="60">
        <f>SUM(C42:E42)</f>
        <v>3327</v>
      </c>
      <c r="G42" s="129">
        <v>3350</v>
      </c>
      <c r="H42" s="127"/>
      <c r="I42" s="129">
        <v>1127722.4205</v>
      </c>
      <c r="J42" s="129">
        <v>902177.93640000001</v>
      </c>
      <c r="K42" s="129">
        <v>1102486.9160999998</v>
      </c>
      <c r="L42" s="129">
        <v>25130.504399999998</v>
      </c>
      <c r="M42" s="129">
        <v>0</v>
      </c>
      <c r="N42" s="57">
        <f>SUM(K42:M42)</f>
        <v>1127617.4204999998</v>
      </c>
      <c r="O42" s="129">
        <v>902093.93640000001</v>
      </c>
      <c r="P42" s="129">
        <v>1071448.7517253044</v>
      </c>
      <c r="Q42" s="129">
        <v>214289.75171109859</v>
      </c>
      <c r="R42" s="129">
        <v>956637.35</v>
      </c>
      <c r="S42" s="129">
        <v>24290</v>
      </c>
      <c r="T42" s="129">
        <v>0</v>
      </c>
      <c r="U42" s="60">
        <f>SUM(R42:T42)</f>
        <v>980927.35</v>
      </c>
      <c r="V42" s="129">
        <v>765302.16586965334</v>
      </c>
      <c r="W42" s="129">
        <v>19431.804130346656</v>
      </c>
      <c r="X42" s="129">
        <v>0</v>
      </c>
      <c r="Y42" s="60">
        <f>SUM(V42:X42)</f>
        <v>784733.97</v>
      </c>
      <c r="Z42" s="129">
        <v>641267.07999999996</v>
      </c>
      <c r="AA42" s="130">
        <v>128261.32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48</v>
      </c>
      <c r="D43" s="119">
        <v>0</v>
      </c>
      <c r="E43" s="119">
        <v>0</v>
      </c>
      <c r="F43" s="71">
        <f>SUM(C43:E43)</f>
        <v>48</v>
      </c>
      <c r="G43" s="119">
        <v>33</v>
      </c>
      <c r="H43" s="48"/>
      <c r="I43" s="119">
        <v>77032.680590000004</v>
      </c>
      <c r="J43" s="119">
        <v>61626.144472</v>
      </c>
      <c r="K43" s="119">
        <v>77032.680590000004</v>
      </c>
      <c r="L43" s="119">
        <v>0</v>
      </c>
      <c r="M43" s="119">
        <v>0</v>
      </c>
      <c r="N43" s="83">
        <f>SUM(K43:M43)</f>
        <v>77032.680590000004</v>
      </c>
      <c r="O43" s="119">
        <v>61626.144472</v>
      </c>
      <c r="P43" s="119">
        <v>113105.77750834019</v>
      </c>
      <c r="Q43" s="119">
        <v>22621.155501668065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-41123.67</v>
      </c>
      <c r="AA43" s="120">
        <v>-8224.7339999999967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5" thickBot="1">
      <c r="A45" s="13" t="s">
        <v>63</v>
      </c>
      <c r="B45" s="3" t="s">
        <v>64</v>
      </c>
      <c r="C45" s="31">
        <f>SUM(C46:C48)</f>
        <v>496</v>
      </c>
      <c r="D45" s="114">
        <f>SUM(D46:D48)</f>
        <v>262</v>
      </c>
      <c r="E45" s="114">
        <f>SUM(E46:E48)</f>
        <v>0</v>
      </c>
      <c r="F45" s="70">
        <f>SUM(F46:F48)</f>
        <v>758</v>
      </c>
      <c r="G45" s="114">
        <f>SUM(G46:G48)</f>
        <v>1145</v>
      </c>
      <c r="H45" s="51"/>
      <c r="I45" s="114">
        <f t="shared" ref="I45:AA45" si="13">SUM(I46:I48)</f>
        <v>2820449.6454799999</v>
      </c>
      <c r="J45" s="114">
        <f t="shared" si="13"/>
        <v>2360205.9818464229</v>
      </c>
      <c r="K45" s="114">
        <f t="shared" si="13"/>
        <v>2700895.69924</v>
      </c>
      <c r="L45" s="114">
        <f t="shared" si="13"/>
        <v>81020.450060000003</v>
      </c>
      <c r="M45" s="114">
        <f t="shared" si="13"/>
        <v>0</v>
      </c>
      <c r="N45" s="15">
        <f t="shared" si="13"/>
        <v>2781916.1493000002</v>
      </c>
      <c r="O45" s="114">
        <f t="shared" si="13"/>
        <v>2337202.9943914455</v>
      </c>
      <c r="P45" s="114">
        <f t="shared" si="13"/>
        <v>2028420.8241254962</v>
      </c>
      <c r="Q45" s="114">
        <f t="shared" si="13"/>
        <v>402725.44312187599</v>
      </c>
      <c r="R45" s="114">
        <f t="shared" si="13"/>
        <v>2067.01999999999</v>
      </c>
      <c r="S45" s="114">
        <f t="shared" si="13"/>
        <v>0</v>
      </c>
      <c r="T45" s="114">
        <f t="shared" si="13"/>
        <v>0</v>
      </c>
      <c r="U45" s="70">
        <f t="shared" si="13"/>
        <v>2067.01999999999</v>
      </c>
      <c r="V45" s="114">
        <f t="shared" si="13"/>
        <v>1033.5099999999802</v>
      </c>
      <c r="W45" s="114">
        <f t="shared" si="13"/>
        <v>0</v>
      </c>
      <c r="X45" s="114">
        <f t="shared" si="13"/>
        <v>0</v>
      </c>
      <c r="Y45" s="70">
        <f t="shared" si="13"/>
        <v>1033.5099999999802</v>
      </c>
      <c r="Z45" s="114">
        <f t="shared" si="13"/>
        <v>-137726.39000000001</v>
      </c>
      <c r="AA45" s="115">
        <f t="shared" si="13"/>
        <v>-74470.789999999994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1062.0908447802196</v>
      </c>
      <c r="AH45" s="114">
        <f t="shared" si="14"/>
        <v>578.83951040521981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5">
      <c r="A46" s="17"/>
      <c r="B46" s="10" t="s">
        <v>65</v>
      </c>
      <c r="C46" s="35">
        <v>127</v>
      </c>
      <c r="D46" s="132">
        <v>199</v>
      </c>
      <c r="E46" s="132">
        <v>0</v>
      </c>
      <c r="F46" s="61">
        <f>SUM(C46:E46)</f>
        <v>326</v>
      </c>
      <c r="G46" s="132">
        <v>764</v>
      </c>
      <c r="H46" s="49"/>
      <c r="I46" s="132">
        <v>1807401.2064720001</v>
      </c>
      <c r="J46" s="132">
        <v>1641892.7836511319</v>
      </c>
      <c r="K46" s="132">
        <v>1740179.7602320001</v>
      </c>
      <c r="L46" s="132">
        <v>49029</v>
      </c>
      <c r="M46" s="132">
        <v>0</v>
      </c>
      <c r="N46" s="58">
        <f>SUM(K46:M46)</f>
        <v>1789208.7602320001</v>
      </c>
      <c r="O46" s="132">
        <v>1628491.883987132</v>
      </c>
      <c r="P46" s="132">
        <v>1296105.2145898868</v>
      </c>
      <c r="Q46" s="132">
        <v>152941.45730967307</v>
      </c>
      <c r="R46" s="132">
        <v>1661.0199999999895</v>
      </c>
      <c r="S46" s="132">
        <v>0</v>
      </c>
      <c r="T46" s="132">
        <v>0</v>
      </c>
      <c r="U46" s="61">
        <f>SUM(R46:T46)</f>
        <v>1661.0199999999895</v>
      </c>
      <c r="V46" s="132">
        <v>830.50999999998749</v>
      </c>
      <c r="W46" s="132">
        <v>0</v>
      </c>
      <c r="X46" s="132">
        <v>0</v>
      </c>
      <c r="Y46" s="61">
        <f>SUM(V46:X46)</f>
        <v>830.50999999998749</v>
      </c>
      <c r="Z46" s="132">
        <v>-63406.5</v>
      </c>
      <c r="AA46" s="133">
        <v>-31425.239999999998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5">
      <c r="A47" s="18"/>
      <c r="B47" s="45" t="s">
        <v>66</v>
      </c>
      <c r="C47" s="126">
        <v>14</v>
      </c>
      <c r="D47" s="96">
        <v>1</v>
      </c>
      <c r="E47" s="96">
        <v>0</v>
      </c>
      <c r="F47" s="63">
        <f>SUM(C47:E47)</f>
        <v>15</v>
      </c>
      <c r="G47" s="96">
        <v>25</v>
      </c>
      <c r="H47" s="127"/>
      <c r="I47" s="96">
        <v>56638.994666999999</v>
      </c>
      <c r="J47" s="96">
        <v>21156.221019084398</v>
      </c>
      <c r="K47" s="96">
        <v>55790.994666999999</v>
      </c>
      <c r="L47" s="96">
        <v>833.10005999999998</v>
      </c>
      <c r="M47" s="96">
        <v>0</v>
      </c>
      <c r="N47" s="77">
        <f>SUM(K47:M47)</f>
        <v>56624.094726999996</v>
      </c>
      <c r="O47" s="96">
        <v>21156.221019084398</v>
      </c>
      <c r="P47" s="96">
        <v>57152.262160072583</v>
      </c>
      <c r="Q47" s="96">
        <v>30652.829774513921</v>
      </c>
      <c r="R47" s="96">
        <v>4.5474735088646412E-13</v>
      </c>
      <c r="S47" s="96">
        <v>0</v>
      </c>
      <c r="T47" s="96">
        <v>0</v>
      </c>
      <c r="U47" s="63">
        <f>SUM(R47:T47)</f>
        <v>4.5474735088646412E-13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-2255.86</v>
      </c>
      <c r="AA47" s="97">
        <v>-1255.8600000000001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355</v>
      </c>
      <c r="D48" s="119">
        <v>62</v>
      </c>
      <c r="E48" s="119">
        <v>0</v>
      </c>
      <c r="F48" s="71">
        <f>SUM(C48:E48)</f>
        <v>417</v>
      </c>
      <c r="G48" s="119">
        <v>356</v>
      </c>
      <c r="H48" s="127"/>
      <c r="I48" s="119">
        <v>956409.44434100005</v>
      </c>
      <c r="J48" s="119">
        <v>697156.97717620677</v>
      </c>
      <c r="K48" s="119">
        <v>904924.94434100005</v>
      </c>
      <c r="L48" s="119">
        <v>31158.35</v>
      </c>
      <c r="M48" s="119">
        <v>0</v>
      </c>
      <c r="N48" s="83">
        <f>SUM(K48:M48)</f>
        <v>936083.29434100003</v>
      </c>
      <c r="O48" s="119">
        <v>687554.88938522921</v>
      </c>
      <c r="P48" s="119">
        <v>675163.34737553669</v>
      </c>
      <c r="Q48" s="119">
        <v>219131.15603768901</v>
      </c>
      <c r="R48" s="119">
        <v>406</v>
      </c>
      <c r="S48" s="119">
        <v>0</v>
      </c>
      <c r="T48" s="119">
        <v>0</v>
      </c>
      <c r="U48" s="71">
        <f>SUM(R48:T48)</f>
        <v>406</v>
      </c>
      <c r="V48" s="119">
        <v>202.99999999999272</v>
      </c>
      <c r="W48" s="119">
        <v>0</v>
      </c>
      <c r="X48" s="119">
        <v>0</v>
      </c>
      <c r="Y48" s="71">
        <f>SUM(V48:X48)</f>
        <v>202.99999999999272</v>
      </c>
      <c r="Z48" s="119">
        <v>-72064.03</v>
      </c>
      <c r="AA48" s="120">
        <v>-41789.689999999995</v>
      </c>
      <c r="AC48" s="124">
        <v>0</v>
      </c>
      <c r="AD48" s="119">
        <v>0</v>
      </c>
      <c r="AE48" s="119">
        <v>0</v>
      </c>
      <c r="AF48" s="119">
        <v>0</v>
      </c>
      <c r="AG48" s="119">
        <v>1062.0908447802196</v>
      </c>
      <c r="AH48" s="119">
        <v>578.83951040521981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" thickBot="1">
      <c r="A50" s="259" t="s">
        <v>69</v>
      </c>
      <c r="B50" s="260"/>
      <c r="C50" s="38">
        <f>C11+C16+C17+C20+C21+C24+C28+C29+C30+C33+C34+C37+C38+C39+C40+C44+C45+C49</f>
        <v>412588</v>
      </c>
      <c r="D50" s="15">
        <f t="shared" ref="D50:AL50" si="15">D11+D16+D17+D20+D21+D24+D28+D29+D30+D33+D34+D37+D38+D39+D40+D44+D45+D49</f>
        <v>246669</v>
      </c>
      <c r="E50" s="15">
        <f t="shared" si="15"/>
        <v>95834</v>
      </c>
      <c r="F50" s="15">
        <f t="shared" si="15"/>
        <v>755091</v>
      </c>
      <c r="G50" s="15">
        <f t="shared" si="15"/>
        <v>498621</v>
      </c>
      <c r="H50" s="15">
        <f t="shared" si="15"/>
        <v>227427</v>
      </c>
      <c r="I50" s="15">
        <f t="shared" si="15"/>
        <v>86112863.588593721</v>
      </c>
      <c r="J50" s="15">
        <f t="shared" si="15"/>
        <v>13303175.747003675</v>
      </c>
      <c r="K50" s="15">
        <f t="shared" si="15"/>
        <v>49207634.138719656</v>
      </c>
      <c r="L50" s="15">
        <f t="shared" si="15"/>
        <v>15444459.479769558</v>
      </c>
      <c r="M50" s="15">
        <f t="shared" si="15"/>
        <v>17177721.830210503</v>
      </c>
      <c r="N50" s="15">
        <f t="shared" si="15"/>
        <v>81829815.448699728</v>
      </c>
      <c r="O50" s="15">
        <f t="shared" si="15"/>
        <v>13112047.182178549</v>
      </c>
      <c r="P50" s="15">
        <f t="shared" si="15"/>
        <v>61762483.87810763</v>
      </c>
      <c r="Q50" s="15">
        <f t="shared" si="15"/>
        <v>52201174.57946682</v>
      </c>
      <c r="R50" s="15">
        <f t="shared" si="15"/>
        <v>25541728.545282997</v>
      </c>
      <c r="S50" s="15">
        <f t="shared" si="15"/>
        <v>12359995.085117012</v>
      </c>
      <c r="T50" s="15">
        <f t="shared" si="15"/>
        <v>8215751.1396000003</v>
      </c>
      <c r="U50" s="15">
        <f t="shared" si="15"/>
        <v>46117474.770000003</v>
      </c>
      <c r="V50" s="15">
        <f t="shared" si="15"/>
        <v>3497137.9496364715</v>
      </c>
      <c r="W50" s="15">
        <f t="shared" si="15"/>
        <v>2632058.4493267378</v>
      </c>
      <c r="X50" s="15">
        <f t="shared" si="15"/>
        <v>395944.57103678962</v>
      </c>
      <c r="Y50" s="15">
        <f t="shared" si="15"/>
        <v>6525140.9699999997</v>
      </c>
      <c r="Z50" s="15">
        <f t="shared" si="15"/>
        <v>45386975.509999998</v>
      </c>
      <c r="AA50" s="16">
        <f t="shared" si="15"/>
        <v>41363112.166000009</v>
      </c>
      <c r="AC50" s="55">
        <f t="shared" si="15"/>
        <v>46217.185663999997</v>
      </c>
      <c r="AD50" s="15">
        <f t="shared" si="15"/>
        <v>42533.444879854404</v>
      </c>
      <c r="AE50" s="15">
        <f t="shared" si="15"/>
        <v>42767.960378999996</v>
      </c>
      <c r="AF50" s="15">
        <f t="shared" si="15"/>
        <v>39350.913774028901</v>
      </c>
      <c r="AG50" s="15">
        <f t="shared" si="15"/>
        <v>161236.58032393194</v>
      </c>
      <c r="AH50" s="15">
        <f t="shared" si="15"/>
        <v>15489.852117858669</v>
      </c>
      <c r="AI50" s="15">
        <f t="shared" si="15"/>
        <v>0</v>
      </c>
      <c r="AJ50" s="15">
        <f t="shared" si="15"/>
        <v>0</v>
      </c>
      <c r="AK50" s="15">
        <f t="shared" si="15"/>
        <v>-1000</v>
      </c>
      <c r="AL50" s="16">
        <f t="shared" si="15"/>
        <v>-1000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Rezi meshvelashvili</cp:lastModifiedBy>
  <cp:lastPrinted>2017-10-18T12:38:28Z</cp:lastPrinted>
  <dcterms:created xsi:type="dcterms:W3CDTF">1996-10-14T23:33:28Z</dcterms:created>
  <dcterms:modified xsi:type="dcterms:W3CDTF">2021-08-16T11:26:32Z</dcterms:modified>
</cp:coreProperties>
</file>