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ogberashvili\Desktop\Website\ფინანსები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<sst xmlns="http://schemas.openxmlformats.org/spreadsheetml/2006/main" count="332" uniqueCount="248">
  <si>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</si>
  <si>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</si>
  <si>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</si>
  <si>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</si>
  <si>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</si>
  <si>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</si>
  <si>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</si>
  <si>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</si>
  <si>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</si>
  <si>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</si>
  <si>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</si>
  <si>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</si>
  <si>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</si>
  <si>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</si>
  <si>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</si>
  <si>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</si>
  <si>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</si>
  <si>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</si>
  <si>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</si>
  <si>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</si>
  <si>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</si>
  <si>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</si>
  <si>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</si>
  <si>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</si>
  <si>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</si>
  <si>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</si>
  <si>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</si>
  <si>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</si>
  <si>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</si>
  <si>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</si>
  <si>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</si>
  <si>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</si>
  <si>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</si>
  <si>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</si>
  <si>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</si>
  <si>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</si>
  <si>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</si>
  <si>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</si>
  <si>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</si>
  <si>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</si>
  <si>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</si>
  <si>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</si>
  <si>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</si>
  <si>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</si>
  <si>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</si>
  <si>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</si>
  <si>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</si>
  <si>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</si>
  <si>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</si>
  <si>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</si>
  <si>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</si>
  <si>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</si>
  <si>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</si>
  <si>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</si>
  <si>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</si>
  <si>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</si>
  <si>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</si>
  <si>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</si>
  <si>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</si>
  <si>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</si>
  <si>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</si>
  <si>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</si>
  <si>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</si>
  <si>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</si>
  <si>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</si>
  <si>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</si>
  <si>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</si>
  <si>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</si>
  <si>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</si>
  <si>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</si>
  <si>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</si>
  <si>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</si>
  <si>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</si>
  <si>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</si>
  <si>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</si>
  <si>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</si>
  <si>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</si>
  <si>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</si>
  <si>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</si>
  <si>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</si>
  <si>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</si>
  <si>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</si>
  <si>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</si>
  <si>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</si>
  <si>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</si>
  <si>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</si>
  <si>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</si>
  <si>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</si>
  <si>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</si>
  <si>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</si>
  <si>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</si>
  <si>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</si>
  <si>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</si>
  <si>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</si>
  <si>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</si>
  <si>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</si>
  <si>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</si>
  <si>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</si>
  <si>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</si>
  <si>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</si>
  <si>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</si>
  <si>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</si>
  <si>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</si>
  <si>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</si>
  <si>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</si>
  <si>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</si>
  <si>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</si>
  <si>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</si>
  <si>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</si>
  <si>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</si>
  <si>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</si>
  <si>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</si>
  <si>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</si>
  <si>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</si>
  <si>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</si>
  <si>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</si>
  <si>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</si>
  <si>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</si>
  <si>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</si>
  <si>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</si>
  <si>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</si>
  <si>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</si>
  <si>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</si>
  <si>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</si>
  <si>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</si>
  <si>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</si>
  <si>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</si>
  <si>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</si>
  <si>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</si>
  <si>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</si>
  <si>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</si>
  <si>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</si>
  <si>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</si>
  <si>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</si>
  <si>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</si>
  <si>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</si>
  <si>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</si>
  <si>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</si>
  <si>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</si>
  <si>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</si>
  <si>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</si>
  <si>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</si>
  <si>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</si>
  <si>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</si>
  <si>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</si>
  <si>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</si>
  <si>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</si>
  <si>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</si>
  <si>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</si>
  <si>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</si>
  <si>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</si>
  <si>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</si>
  <si>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</si>
  <si>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</si>
  <si>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</si>
  <si>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</si>
  <si>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</si>
  <si>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</si>
  <si>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</si>
  <si>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</si>
  <si>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</si>
  <si>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</si>
  <si>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</si>
  <si>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</si>
  <si>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</si>
  <si>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</si>
  <si>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</si>
  <si>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</si>
  <si>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</si>
  <si>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</si>
  <si>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</si>
  <si>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</si>
  <si>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</si>
  <si>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</si>
  <si>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</si>
  <si>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</si>
  <si>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</si>
  <si>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</si>
  <si>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</si>
  <si>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</si>
  <si>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</si>
  <si>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</si>
  <si>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</si>
  <si>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</si>
  <si>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</si>
  <si>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</si>
  <si>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</si>
  <si>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</si>
  <si>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</si>
  <si>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</si>
  <si>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</si>
  <si>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</si>
  <si>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</si>
  <si>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</si>
  <si>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</si>
  <si>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</si>
  <si>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</si>
  <si>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</si>
  <si>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</si>
  <si>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</si>
  <si>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</si>
  <si>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</si>
  <si>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</si>
  <si>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</si>
  <si>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</si>
  <si>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</si>
  <si>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</si>
  <si>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</si>
  <si>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</si>
  <si>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</si>
  <si>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</si>
  <si>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</si>
  <si>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</si>
  <si>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</si>
  <si>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</si>
  <si>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</si>
  <si>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</si>
  <si>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</si>
  <si>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</si>
  <si>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</si>
  <si>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</si>
  <si>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</si>
  <si>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</si>
  <si>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</si>
  <si>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</si>
  <si>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</si>
  <si>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</si>
  <si>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</si>
  <si>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</si>
  <si>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</si>
  <si>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</si>
  <si>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</si>
  <si>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</si>
  <si>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</si>
  <si>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</si>
  <si>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</si>
  <si>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</si>
  <si>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</si>
  <si>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</si>
  <si>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</si>
  <si>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</si>
  <si>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</si>
  <si>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</si>
  <si>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</si>
  <si>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</si>
  <si>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30.09.2021</t>
  </si>
  <si>
    <t>ანგარიშგების პერიოდი: 01.01.2020 -30.09.2021</t>
  </si>
  <si>
    <t>საანგარიშო პერიოდი: 01.01.2021 - 30.09.2021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</si>
</sst>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56" activePane="bottomLeft" state="frozen"/>
      <selection pane="bottomLeft" activeCell="H45" sqref="H45"/>
    </sheetView>
  </sheetViews>
  <sheetFormatPr defaultColWidth="9.1796875" defaultRowHeight="13.5"/>
  <cols>
    <col min="1" max="1" width="2" style="138" customWidth="1"/>
    <col min="2" max="2" width="11" style="138" customWidth="1"/>
    <col min="3" max="3" width="5.1796875" style="138" customWidth="1"/>
    <col min="4" max="4" width="73.7265625" style="138" customWidth="1"/>
    <col min="5" max="5" width="17.453125" style="138" customWidth="1"/>
    <col min="6" max="6" width="12.81640625" style="138" customWidth="1"/>
    <col min="7" max="7" width="9.1796875" style="138" customWidth="1"/>
    <col min="8" max="16384" width="9.1796875" style="138"/>
  </cols>
  <sheetData>
    <row r="2" spans="2:5" s="237" customFormat="1">
      <c r="B2" s="242" t="s">
        <v>84</v>
      </c>
      <c r="C2" s="242"/>
      <c r="D2" s="233" t="s">
        <v>244</v>
      </c>
      <c r="E2" s="238" t="s">
        <v>238</v>
      </c>
    </row>
    <row r="3" spans="2:5" s="237" customFormat="1">
      <c r="B3" s="243" t="s">
        <v>245</v>
      </c>
      <c r="C3" s="243"/>
      <c r="D3" s="243"/>
      <c r="E3" s="243"/>
    </row>
    <row r="4" spans="2:5">
      <c r="B4" s="139"/>
      <c r="C4" s="139"/>
    </row>
    <row r="5" spans="2:5" ht="18" customHeight="1">
      <c r="B5" s="140"/>
      <c r="C5" s="244" t="s">
        <v>85</v>
      </c>
      <c r="D5" s="245"/>
      <c r="E5" s="245"/>
    </row>
    <row r="6" spans="2:5" ht="14" thickBot="1">
      <c r="E6" s="188" t="s">
        <v>86</v>
      </c>
    </row>
    <row r="7" spans="2:5" s="146" customFormat="1" ht="27.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" thickBot="1">
      <c r="C9" s="240" t="s">
        <v>90</v>
      </c>
      <c r="D9" s="240"/>
      <c r="E9" s="240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3178084.62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34107880.18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983169.94000000006</v>
      </c>
    </row>
    <row r="14" spans="2:5" s="156" customFormat="1" ht="27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59616468.129947983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3260045.0800000019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271187.43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5427.2834999999977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3325631.4400000009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18770229.083247144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892494.20000000007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3682495.0999999982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143649.17000000001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1705770.49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8305946.2316583563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138248478.37835348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" thickBot="1">
      <c r="B30" s="170"/>
      <c r="C30" s="240" t="s">
        <v>128</v>
      </c>
      <c r="D30" s="240"/>
      <c r="E30" s="240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89192727.877269387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2861733.879746337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3810279.0640400006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137592.56994344396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2386829.91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2379820.7000000002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1427929.3511038667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2859873.6109441649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105056786.96304721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" thickBot="1">
      <c r="B43" s="180"/>
      <c r="C43" s="240" t="s">
        <v>151</v>
      </c>
      <c r="D43" s="240"/>
      <c r="E43" s="240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34371894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-3513690.7130710147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-363859.65951754083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2697348.26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33191691.887411445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138248478.85045865</v>
      </c>
    </row>
    <row r="52" spans="2:5" s="187" customFormat="1"/>
    <row r="53" spans="2:5" s="187" customFormat="1"/>
    <row r="54" spans="2:5">
      <c r="C54" s="241"/>
      <c r="D54" s="241"/>
      <c r="E54" s="241"/>
    </row>
    <row r="55" spans="2:5">
      <c r="C55" s="239"/>
      <c r="D55" s="239"/>
      <c r="E55" s="239"/>
    </row>
    <row r="56" spans="2:5">
      <c r="C56" s="241"/>
      <c r="D56" s="241"/>
      <c r="E56" s="241"/>
    </row>
    <row r="57" spans="2:5">
      <c r="C57" s="239"/>
      <c r="D57" s="239"/>
      <c r="E57" s="239"/>
    </row>
    <row r="58" spans="2:5" ht="15" customHeight="1">
      <c r="C58" s="241"/>
      <c r="D58" s="241"/>
      <c r="E58" s="241"/>
    </row>
    <row r="59" spans="2:5">
      <c r="C59" s="239"/>
      <c r="D59" s="239"/>
      <c r="E59" s="239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61" activePane="bottomLeft" state="frozen"/>
      <selection activeCell="C120" sqref="C120"/>
      <selection pane="bottomLeft" activeCell="H69" sqref="H69"/>
    </sheetView>
  </sheetViews>
  <sheetFormatPr defaultColWidth="9.1796875" defaultRowHeight="13.5"/>
  <cols>
    <col min="1" max="1" width="2" style="150" customWidth="1"/>
    <col min="2" max="2" width="11" style="150" customWidth="1"/>
    <col min="3" max="3" width="5.81640625" style="150" customWidth="1"/>
    <col min="4" max="4" width="81.7265625" style="150" customWidth="1"/>
    <col min="5" max="5" width="15.7265625" style="150" customWidth="1"/>
    <col min="6" max="16384" width="9.1796875" style="150"/>
  </cols>
  <sheetData>
    <row r="1" spans="2:5" ht="15" customHeight="1">
      <c r="B1" s="248" t="s">
        <v>84</v>
      </c>
      <c r="C1" s="248"/>
      <c r="D1" s="189" t="s">
        <v>244</v>
      </c>
      <c r="E1" s="234" t="s">
        <v>239</v>
      </c>
    </row>
    <row r="2" spans="2:5" ht="15" customHeight="1">
      <c r="B2" s="248" t="s">
        <v>246</v>
      </c>
      <c r="C2" s="248"/>
      <c r="D2" s="248"/>
      <c r="E2" s="248"/>
    </row>
    <row r="3" spans="2:5" ht="15" customHeight="1"/>
    <row r="4" spans="2:5" s="190" customFormat="1" ht="12.75" customHeight="1">
      <c r="D4" s="249" t="s">
        <v>168</v>
      </c>
      <c r="E4" s="249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6" t="s">
        <v>169</v>
      </c>
      <c r="D8" s="246"/>
      <c r="E8" s="246"/>
    </row>
    <row r="9" spans="2:5" ht="15" customHeight="1">
      <c r="B9" s="196" t="s">
        <v>91</v>
      </c>
      <c r="C9" s="197">
        <v>1</v>
      </c>
      <c r="D9" s="198" t="s">
        <v>170</v>
      </c>
      <c r="E9" s="199">
        <v>105982128.04821734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17942398.681745697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12967407.582343854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3109314.7688176855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78181636.552945495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68150644.899999991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8364614.2464383561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1362929.860000005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-194352.12000000104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1069421.5828129996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60273891.050748639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1270763.1100000003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19178508.612196855</v>
      </c>
    </row>
    <row r="23" spans="2:8" ht="9" customHeight="1">
      <c r="C23" s="171"/>
      <c r="D23" s="210"/>
      <c r="E23" s="173"/>
    </row>
    <row r="24" spans="2:8" ht="15" customHeight="1" thickBot="1">
      <c r="C24" s="246" t="s">
        <v>184</v>
      </c>
      <c r="D24" s="246"/>
      <c r="E24" s="246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2477610.9121798002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285415.28219449997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-367995.33536683186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6383.5093722064921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2566574.4747243384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1785094.1600000001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362785.50000000012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-4961.1000000000058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-59134.51999999999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1476482.08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-2381606.59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-1291514.1952756615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17886994.416921195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6" t="s">
        <v>195</v>
      </c>
      <c r="E45" s="246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6" t="s">
        <v>200</v>
      </c>
      <c r="D51" s="246"/>
      <c r="E51" s="246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2652111.2600000002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46706.16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209962.74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10572.21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2919352.37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7" t="s">
        <v>216</v>
      </c>
      <c r="D63" s="247"/>
      <c r="E63" s="247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15070555.98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5338029.1724249795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38802.4845375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974650.80189580948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36333.978159231927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288165.68468700291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-363859.94540932286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0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-363859.94540932286</v>
      </c>
    </row>
    <row r="75" spans="2:5">
      <c r="D75" s="231"/>
    </row>
    <row r="76" spans="2:5">
      <c r="C76" s="241"/>
      <c r="D76" s="241"/>
      <c r="E76" s="241"/>
    </row>
    <row r="77" spans="2:5">
      <c r="C77" s="239"/>
      <c r="D77" s="239"/>
      <c r="E77" s="239"/>
    </row>
    <row r="78" spans="2:5">
      <c r="C78" s="241"/>
      <c r="D78" s="241"/>
      <c r="E78" s="241"/>
    </row>
    <row r="79" spans="2:5">
      <c r="C79" s="239"/>
      <c r="D79" s="239"/>
      <c r="E79" s="239"/>
    </row>
    <row r="80" spans="2:5">
      <c r="C80" s="241"/>
      <c r="D80" s="241"/>
      <c r="E80" s="241"/>
    </row>
    <row r="81" spans="3:5">
      <c r="C81" s="239"/>
      <c r="D81" s="239"/>
      <c r="E81" s="239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47" activePane="bottomRight" state="frozen"/>
      <selection pane="topRight" activeCell="C1" sqref="C1"/>
      <selection pane="bottomLeft" activeCell="A6" sqref="A6"/>
      <selection pane="bottomRight" activeCell="AN55" sqref="AN55"/>
    </sheetView>
  </sheetViews>
  <sheetFormatPr defaultColWidth="9.1796875" defaultRowHeight="13.5"/>
  <cols>
    <col min="1" max="1" width="5.81640625" style="5" customWidth="1"/>
    <col min="2" max="2" width="49.54296875" style="5" customWidth="1"/>
    <col min="3" max="6" width="11.54296875" style="5" customWidth="1"/>
    <col min="7" max="7" width="13.26953125" style="5" customWidth="1"/>
    <col min="8" max="8" width="19.1796875" style="5" customWidth="1"/>
    <col min="9" max="9" width="12.1796875" style="5" customWidth="1"/>
    <col min="10" max="14" width="11.453125" style="5" customWidth="1"/>
    <col min="15" max="15" width="12.1796875" style="5" customWidth="1"/>
    <col min="16" max="16" width="11.26953125" style="5" customWidth="1"/>
    <col min="17" max="17" width="10.26953125" style="5" customWidth="1"/>
    <col min="18" max="25" width="10.7265625" style="5" customWidth="1"/>
    <col min="26" max="27" width="11.453125" style="5" customWidth="1"/>
    <col min="28" max="28" width="3" style="5" customWidth="1"/>
    <col min="29" max="32" width="9.1796875" style="5"/>
    <col min="33" max="34" width="10.26953125" style="5" customWidth="1"/>
    <col min="35" max="36" width="10.7265625" style="5" customWidth="1"/>
    <col min="37" max="16384" width="9.1796875" style="5"/>
  </cols>
  <sheetData>
    <row r="1" spans="1:38">
      <c r="A1" s="250" t="s">
        <v>237</v>
      </c>
      <c r="B1" s="25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5" t="s">
        <v>82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C6" s="267" t="s">
        <v>83</v>
      </c>
      <c r="AD6" s="267"/>
      <c r="AE6" s="267"/>
      <c r="AF6" s="267"/>
      <c r="AG6" s="267"/>
      <c r="AH6" s="267"/>
      <c r="AI6" s="267"/>
      <c r="AJ6" s="267"/>
      <c r="AK6" s="267"/>
      <c r="AL6" s="267"/>
    </row>
    <row r="7" spans="1:38" ht="15.75" customHeight="1" thickBot="1">
      <c r="A7" s="137"/>
      <c r="B7" s="137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C7" s="268"/>
      <c r="AD7" s="268"/>
      <c r="AE7" s="268"/>
      <c r="AF7" s="268"/>
      <c r="AG7" s="268"/>
      <c r="AH7" s="268"/>
      <c r="AI7" s="268"/>
      <c r="AJ7" s="268"/>
      <c r="AK7" s="268"/>
      <c r="AL7" s="268"/>
    </row>
    <row r="8" spans="1:38" s="1" customFormat="1" ht="89.25" customHeight="1">
      <c r="A8" s="251" t="s">
        <v>23</v>
      </c>
      <c r="B8" s="254" t="s">
        <v>70</v>
      </c>
      <c r="C8" s="259" t="s">
        <v>22</v>
      </c>
      <c r="D8" s="260"/>
      <c r="E8" s="260"/>
      <c r="F8" s="260"/>
      <c r="G8" s="260"/>
      <c r="H8" s="271" t="s">
        <v>240</v>
      </c>
      <c r="I8" s="260" t="s">
        <v>71</v>
      </c>
      <c r="J8" s="260"/>
      <c r="K8" s="260" t="s">
        <v>72</v>
      </c>
      <c r="L8" s="260"/>
      <c r="M8" s="260"/>
      <c r="N8" s="260"/>
      <c r="O8" s="260"/>
      <c r="P8" s="260" t="s">
        <v>73</v>
      </c>
      <c r="Q8" s="260"/>
      <c r="R8" s="260" t="s">
        <v>74</v>
      </c>
      <c r="S8" s="260"/>
      <c r="T8" s="260"/>
      <c r="U8" s="260"/>
      <c r="V8" s="260"/>
      <c r="W8" s="260"/>
      <c r="X8" s="260"/>
      <c r="Y8" s="260"/>
      <c r="Z8" s="260" t="s">
        <v>77</v>
      </c>
      <c r="AA8" s="254"/>
      <c r="AC8" s="274" t="s">
        <v>71</v>
      </c>
      <c r="AD8" s="260"/>
      <c r="AE8" s="260" t="s">
        <v>72</v>
      </c>
      <c r="AF8" s="260"/>
      <c r="AG8" s="260" t="s">
        <v>78</v>
      </c>
      <c r="AH8" s="260"/>
      <c r="AI8" s="260" t="s">
        <v>79</v>
      </c>
      <c r="AJ8" s="260"/>
      <c r="AK8" s="260" t="s">
        <v>77</v>
      </c>
      <c r="AL8" s="254"/>
    </row>
    <row r="9" spans="1:38" s="1" customFormat="1" ht="50.25" customHeight="1">
      <c r="A9" s="252"/>
      <c r="B9" s="255"/>
      <c r="C9" s="257" t="s">
        <v>15</v>
      </c>
      <c r="D9" s="258"/>
      <c r="E9" s="258"/>
      <c r="F9" s="258"/>
      <c r="G9" s="12" t="s">
        <v>16</v>
      </c>
      <c r="H9" s="272"/>
      <c r="I9" s="261" t="s">
        <v>0</v>
      </c>
      <c r="J9" s="261" t="s">
        <v>1</v>
      </c>
      <c r="K9" s="258" t="s">
        <v>0</v>
      </c>
      <c r="L9" s="258"/>
      <c r="M9" s="258"/>
      <c r="N9" s="258"/>
      <c r="O9" s="12" t="s">
        <v>1</v>
      </c>
      <c r="P9" s="261" t="s">
        <v>80</v>
      </c>
      <c r="Q9" s="261" t="s">
        <v>81</v>
      </c>
      <c r="R9" s="258" t="s">
        <v>75</v>
      </c>
      <c r="S9" s="258"/>
      <c r="T9" s="258"/>
      <c r="U9" s="258"/>
      <c r="V9" s="258" t="s">
        <v>76</v>
      </c>
      <c r="W9" s="258"/>
      <c r="X9" s="258"/>
      <c r="Y9" s="258"/>
      <c r="Z9" s="261" t="s">
        <v>17</v>
      </c>
      <c r="AA9" s="269" t="s">
        <v>18</v>
      </c>
      <c r="AC9" s="275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69" t="s">
        <v>18</v>
      </c>
    </row>
    <row r="10" spans="1:38" s="1" customFormat="1" ht="102.75" customHeight="1" thickBot="1">
      <c r="A10" s="253"/>
      <c r="B10" s="256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73"/>
      <c r="I10" s="262"/>
      <c r="J10" s="26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62"/>
      <c r="Q10" s="26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62"/>
      <c r="AA10" s="270"/>
      <c r="AC10" s="276"/>
      <c r="AD10" s="262"/>
      <c r="AE10" s="262"/>
      <c r="AF10" s="262"/>
      <c r="AG10" s="262"/>
      <c r="AH10" s="262"/>
      <c r="AI10" s="262"/>
      <c r="AJ10" s="262"/>
      <c r="AK10" s="262"/>
      <c r="AL10" s="270"/>
    </row>
    <row r="11" spans="1:38" s="1" customFormat="1" ht="25" customHeight="1" thickBot="1">
      <c r="A11" s="13" t="s">
        <v>24</v>
      </c>
      <c r="B11" s="3" t="s">
        <v>25</v>
      </c>
      <c r="C11" s="24">
        <f t="shared" ref="C11:AL11" si="0">SUM(C12:C15)</f>
        <v>325327</v>
      </c>
      <c r="D11" s="90">
        <f t="shared" si="0"/>
        <v>4037</v>
      </c>
      <c r="E11" s="90">
        <f t="shared" si="0"/>
        <v>29051</v>
      </c>
      <c r="F11" s="90">
        <f t="shared" si="0"/>
        <v>358415</v>
      </c>
      <c r="G11" s="90">
        <f t="shared" si="0"/>
        <v>75711</v>
      </c>
      <c r="H11" s="47"/>
      <c r="I11" s="90">
        <f t="shared" si="0"/>
        <v>3006041.7919390001</v>
      </c>
      <c r="J11" s="90">
        <f t="shared" si="0"/>
        <v>303452.93387539999</v>
      </c>
      <c r="K11" s="90">
        <f t="shared" si="0"/>
        <v>1902457.8188040003</v>
      </c>
      <c r="L11" s="90">
        <f t="shared" si="0"/>
        <v>484049.64337579993</v>
      </c>
      <c r="M11" s="90">
        <f t="shared" si="0"/>
        <v>91103.45</v>
      </c>
      <c r="N11" s="75">
        <f>SUM(N12:N15)</f>
        <v>2477610.9121798002</v>
      </c>
      <c r="O11" s="90">
        <f t="shared" si="0"/>
        <v>285415.28219449997</v>
      </c>
      <c r="P11" s="90">
        <f t="shared" si="0"/>
        <v>2845606.2475466318</v>
      </c>
      <c r="Q11" s="90">
        <f t="shared" si="0"/>
        <v>2566574.4747243384</v>
      </c>
      <c r="R11" s="90">
        <f t="shared" si="0"/>
        <v>1128002.2000000002</v>
      </c>
      <c r="S11" s="90">
        <f t="shared" si="0"/>
        <v>502091.95999999996</v>
      </c>
      <c r="T11" s="90">
        <f t="shared" si="0"/>
        <v>155000</v>
      </c>
      <c r="U11" s="66">
        <f t="shared" si="0"/>
        <v>1785094.1600000001</v>
      </c>
      <c r="V11" s="90">
        <f t="shared" si="0"/>
        <v>163991.69449184329</v>
      </c>
      <c r="W11" s="90">
        <f t="shared" si="0"/>
        <v>183942.4941819477</v>
      </c>
      <c r="X11" s="90">
        <f t="shared" si="0"/>
        <v>14851.311326209081</v>
      </c>
      <c r="Y11" s="66">
        <f>SUM(Y12:Y15)</f>
        <v>362785.50000000012</v>
      </c>
      <c r="Z11" s="90">
        <f t="shared" si="0"/>
        <v>1780133.06</v>
      </c>
      <c r="AA11" s="91">
        <f t="shared" si="0"/>
        <v>1476482.08</v>
      </c>
      <c r="AC11" s="89">
        <f t="shared" si="0"/>
        <v>0</v>
      </c>
      <c r="AD11" s="90">
        <f t="shared" si="0"/>
        <v>0</v>
      </c>
      <c r="AE11" s="90">
        <f t="shared" si="0"/>
        <v>0</v>
      </c>
      <c r="AF11" s="90">
        <f t="shared" si="0"/>
        <v>0</v>
      </c>
      <c r="AG11" s="90">
        <f t="shared" si="0"/>
        <v>0</v>
      </c>
      <c r="AH11" s="90">
        <f t="shared" si="0"/>
        <v>0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" customHeight="1">
      <c r="A12" s="17"/>
      <c r="B12" s="39" t="s">
        <v>26</v>
      </c>
      <c r="C12" s="125">
        <v>325327</v>
      </c>
      <c r="D12" s="93">
        <v>4037</v>
      </c>
      <c r="E12" s="93">
        <v>29051</v>
      </c>
      <c r="F12" s="62">
        <f>SUM(C12:E12)</f>
        <v>358415</v>
      </c>
      <c r="G12" s="93">
        <v>75711</v>
      </c>
      <c r="H12" s="46"/>
      <c r="I12" s="93">
        <v>3006041.7919390001</v>
      </c>
      <c r="J12" s="93">
        <v>303452.93387539999</v>
      </c>
      <c r="K12" s="93">
        <v>1902457.8188040003</v>
      </c>
      <c r="L12" s="93">
        <v>484049.64337579993</v>
      </c>
      <c r="M12" s="93">
        <v>91103.45</v>
      </c>
      <c r="N12" s="76">
        <f>SUM(K12:M12)</f>
        <v>2477610.9121798002</v>
      </c>
      <c r="O12" s="93">
        <v>285415.28219449997</v>
      </c>
      <c r="P12" s="93">
        <v>2845606.2475466318</v>
      </c>
      <c r="Q12" s="93">
        <v>2566574.4747243384</v>
      </c>
      <c r="R12" s="93">
        <v>1128002.2000000002</v>
      </c>
      <c r="S12" s="93">
        <v>502091.95999999996</v>
      </c>
      <c r="T12" s="93">
        <v>155000</v>
      </c>
      <c r="U12" s="62">
        <f>SUM(R12:T12)</f>
        <v>1785094.1600000001</v>
      </c>
      <c r="V12" s="93">
        <v>163991.69449184329</v>
      </c>
      <c r="W12" s="93">
        <v>183942.4941819477</v>
      </c>
      <c r="X12" s="93">
        <v>14851.311326209081</v>
      </c>
      <c r="Y12" s="62">
        <f>SUM(V12:X12)</f>
        <v>362785.50000000012</v>
      </c>
      <c r="Z12" s="93">
        <v>1780133.06</v>
      </c>
      <c r="AA12" s="94">
        <v>1476482.08</v>
      </c>
      <c r="AC12" s="92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4">
        <v>0</v>
      </c>
    </row>
    <row r="13" spans="1:38" ht="2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" customHeight="1" thickBot="1">
      <c r="A16" s="13" t="s">
        <v>30</v>
      </c>
      <c r="B16" s="3" t="s">
        <v>11</v>
      </c>
      <c r="C16" s="26">
        <v>79792</v>
      </c>
      <c r="D16" s="102">
        <v>17812</v>
      </c>
      <c r="E16" s="102">
        <v>630</v>
      </c>
      <c r="F16" s="65">
        <f>SUM(C16:E16)</f>
        <v>98234</v>
      </c>
      <c r="G16" s="102">
        <v>60432</v>
      </c>
      <c r="H16" s="47"/>
      <c r="I16" s="102">
        <v>1351933.9620780002</v>
      </c>
      <c r="J16" s="102">
        <v>0</v>
      </c>
      <c r="K16" s="102">
        <v>1164546.4093780003</v>
      </c>
      <c r="L16" s="102">
        <v>186428.5527</v>
      </c>
      <c r="M16" s="102">
        <v>0</v>
      </c>
      <c r="N16" s="79">
        <f>SUM(K16:M16)</f>
        <v>1350974.9620780004</v>
      </c>
      <c r="O16" s="102">
        <v>0</v>
      </c>
      <c r="P16" s="102">
        <v>1119992.3900848937</v>
      </c>
      <c r="Q16" s="102">
        <v>1119992.3900848937</v>
      </c>
      <c r="R16" s="102">
        <v>37350.26</v>
      </c>
      <c r="S16" s="102">
        <v>46518.159999999996</v>
      </c>
      <c r="T16" s="102">
        <v>0</v>
      </c>
      <c r="U16" s="65">
        <f>SUM(R16:T16)</f>
        <v>83868.42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96405.51</v>
      </c>
      <c r="AA16" s="103">
        <v>96405.51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" customHeight="1" thickBot="1">
      <c r="A17" s="13" t="s">
        <v>31</v>
      </c>
      <c r="B17" s="3" t="s">
        <v>32</v>
      </c>
      <c r="C17" s="24">
        <f>SUM(C18:C19)</f>
        <v>95731</v>
      </c>
      <c r="D17" s="90">
        <f>SUM(D18:D19)</f>
        <v>3745</v>
      </c>
      <c r="E17" s="90">
        <f>SUM(E18:E19)</f>
        <v>0</v>
      </c>
      <c r="F17" s="66">
        <f>SUM(F18:F19)</f>
        <v>99476</v>
      </c>
      <c r="G17" s="90">
        <f>SUM(G18:G19)</f>
        <v>91725</v>
      </c>
      <c r="H17" s="50"/>
      <c r="I17" s="90">
        <f t="shared" ref="I17:AA17" si="1">SUM(I18:I19)</f>
        <v>991344.96999175008</v>
      </c>
      <c r="J17" s="90">
        <f t="shared" si="1"/>
        <v>0</v>
      </c>
      <c r="K17" s="90">
        <f t="shared" si="1"/>
        <v>822578.98199600005</v>
      </c>
      <c r="L17" s="90">
        <f t="shared" si="1"/>
        <v>135053.59593559999</v>
      </c>
      <c r="M17" s="90">
        <f t="shared" si="1"/>
        <v>0</v>
      </c>
      <c r="N17" s="75">
        <f t="shared" si="1"/>
        <v>957632.57793159992</v>
      </c>
      <c r="O17" s="90">
        <f t="shared" si="1"/>
        <v>0</v>
      </c>
      <c r="P17" s="90">
        <f t="shared" si="1"/>
        <v>901624.20054918178</v>
      </c>
      <c r="Q17" s="90">
        <f t="shared" si="1"/>
        <v>901624.20054918178</v>
      </c>
      <c r="R17" s="90">
        <f t="shared" si="1"/>
        <v>94749.36</v>
      </c>
      <c r="S17" s="90">
        <f t="shared" si="1"/>
        <v>100</v>
      </c>
      <c r="T17" s="90">
        <f t="shared" si="1"/>
        <v>0</v>
      </c>
      <c r="U17" s="66">
        <f t="shared" si="1"/>
        <v>94849.36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130937.04</v>
      </c>
      <c r="AA17" s="91">
        <f t="shared" si="1"/>
        <v>130937.04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" customHeight="1">
      <c r="A18" s="17"/>
      <c r="B18" s="6" t="s">
        <v>33</v>
      </c>
      <c r="C18" s="27">
        <v>90107</v>
      </c>
      <c r="D18" s="105">
        <v>411</v>
      </c>
      <c r="E18" s="105">
        <v>0</v>
      </c>
      <c r="F18" s="67">
        <f>SUM(C18:E18)</f>
        <v>90518</v>
      </c>
      <c r="G18" s="105">
        <v>81995</v>
      </c>
      <c r="H18" s="49"/>
      <c r="I18" s="105">
        <v>512262.94984000002</v>
      </c>
      <c r="J18" s="105">
        <v>0</v>
      </c>
      <c r="K18" s="105">
        <v>505990.19984000002</v>
      </c>
      <c r="L18" s="105">
        <v>-2378.5</v>
      </c>
      <c r="M18" s="105">
        <v>0</v>
      </c>
      <c r="N18" s="80">
        <f>SUM(K18:M18)</f>
        <v>503611.69984000002</v>
      </c>
      <c r="O18" s="105">
        <v>0</v>
      </c>
      <c r="P18" s="105">
        <v>474175.56672596897</v>
      </c>
      <c r="Q18" s="105">
        <v>474175.56672596897</v>
      </c>
      <c r="R18" s="105">
        <v>93558.15</v>
      </c>
      <c r="S18" s="105">
        <v>100</v>
      </c>
      <c r="T18" s="105">
        <v>0</v>
      </c>
      <c r="U18" s="67">
        <f>SUM(R18:T18)</f>
        <v>93658.15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129745.82999999999</v>
      </c>
      <c r="AA18" s="106">
        <v>129745.82999999999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" customHeight="1" thickBot="1">
      <c r="A19" s="20"/>
      <c r="B19" s="41" t="s">
        <v>34</v>
      </c>
      <c r="C19" s="28">
        <v>5624</v>
      </c>
      <c r="D19" s="108">
        <v>3334</v>
      </c>
      <c r="E19" s="108">
        <v>0</v>
      </c>
      <c r="F19" s="68">
        <f>SUM(C19:E19)</f>
        <v>8958</v>
      </c>
      <c r="G19" s="108">
        <v>9730</v>
      </c>
      <c r="H19" s="48"/>
      <c r="I19" s="108">
        <v>479082.02015175001</v>
      </c>
      <c r="J19" s="108">
        <v>0</v>
      </c>
      <c r="K19" s="108">
        <v>316588.78215599997</v>
      </c>
      <c r="L19" s="108">
        <v>137432.09593559999</v>
      </c>
      <c r="M19" s="108">
        <v>0</v>
      </c>
      <c r="N19" s="81">
        <f>SUM(K19:M19)</f>
        <v>454020.87809159997</v>
      </c>
      <c r="O19" s="108">
        <v>0</v>
      </c>
      <c r="P19" s="108">
        <v>427448.63382321276</v>
      </c>
      <c r="Q19" s="108">
        <v>427448.63382321276</v>
      </c>
      <c r="R19" s="108">
        <v>1191.21</v>
      </c>
      <c r="S19" s="108">
        <v>0</v>
      </c>
      <c r="T19" s="108">
        <v>0</v>
      </c>
      <c r="U19" s="68">
        <f>SUM(R19:T19)</f>
        <v>1191.21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1191.21</v>
      </c>
      <c r="AA19" s="109">
        <v>1191.21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" customHeight="1" thickBot="1">
      <c r="A20" s="13" t="s">
        <v>35</v>
      </c>
      <c r="B20" s="3" t="s">
        <v>2</v>
      </c>
      <c r="C20" s="29">
        <v>93224</v>
      </c>
      <c r="D20" s="111">
        <v>21905</v>
      </c>
      <c r="E20" s="111">
        <v>69180</v>
      </c>
      <c r="F20" s="69">
        <f>SUM(C20:E20)</f>
        <v>184309</v>
      </c>
      <c r="G20" s="111">
        <v>175586</v>
      </c>
      <c r="H20" s="47"/>
      <c r="I20" s="111">
        <v>70236245.266000003</v>
      </c>
      <c r="J20" s="111">
        <v>3033242.3210100001</v>
      </c>
      <c r="K20" s="111">
        <v>39055975.867200002</v>
      </c>
      <c r="L20" s="111">
        <v>11860354.68588</v>
      </c>
      <c r="M20" s="111">
        <v>16920255.199999999</v>
      </c>
      <c r="N20" s="82">
        <f>SUM(K20:M20)</f>
        <v>67836585.753079996</v>
      </c>
      <c r="O20" s="111">
        <v>3033242.3210100001</v>
      </c>
      <c r="P20" s="111">
        <v>58009304.600760728</v>
      </c>
      <c r="Q20" s="111">
        <v>55721779.04493469</v>
      </c>
      <c r="R20" s="111">
        <v>26772902.919999987</v>
      </c>
      <c r="S20" s="111">
        <v>7616007.8836000003</v>
      </c>
      <c r="T20" s="111">
        <v>12529894.556399999</v>
      </c>
      <c r="U20" s="69">
        <f>SUM(R20:T20)</f>
        <v>46918805.359999985</v>
      </c>
      <c r="V20" s="111">
        <v>1244147.9434483408</v>
      </c>
      <c r="W20" s="111">
        <v>363177.1776019191</v>
      </c>
      <c r="X20" s="111">
        <v>588890.535388096</v>
      </c>
      <c r="Y20" s="69">
        <f>SUM(V20:X20)</f>
        <v>2196215.6564383558</v>
      </c>
      <c r="Z20" s="111">
        <v>49298323.319999993</v>
      </c>
      <c r="AA20" s="112">
        <v>47102107.67356164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" customHeight="1" thickBot="1">
      <c r="A21" s="13" t="s">
        <v>36</v>
      </c>
      <c r="B21" s="3" t="s">
        <v>37</v>
      </c>
      <c r="C21" s="24">
        <f t="shared" ref="C21:AA21" si="3">SUM(C22:C23)</f>
        <v>9794</v>
      </c>
      <c r="D21" s="90">
        <f t="shared" si="3"/>
        <v>7935</v>
      </c>
      <c r="E21" s="90">
        <f t="shared" si="3"/>
        <v>0</v>
      </c>
      <c r="F21" s="66">
        <f t="shared" si="3"/>
        <v>17729</v>
      </c>
      <c r="G21" s="90">
        <f t="shared" si="3"/>
        <v>18800</v>
      </c>
      <c r="H21" s="90">
        <f t="shared" si="3"/>
        <v>17729</v>
      </c>
      <c r="I21" s="90">
        <f t="shared" si="3"/>
        <v>16296781.55786581</v>
      </c>
      <c r="J21" s="90">
        <f t="shared" si="3"/>
        <v>373101.77769900003</v>
      </c>
      <c r="K21" s="90">
        <f t="shared" si="3"/>
        <v>7909838.9441399993</v>
      </c>
      <c r="L21" s="90">
        <f t="shared" si="3"/>
        <v>7095485.9037477504</v>
      </c>
      <c r="M21" s="90">
        <f t="shared" si="3"/>
        <v>-96.680484000000007</v>
      </c>
      <c r="N21" s="75">
        <f t="shared" si="3"/>
        <v>15005228.16740375</v>
      </c>
      <c r="O21" s="90">
        <f t="shared" si="3"/>
        <v>351997.75347500003</v>
      </c>
      <c r="P21" s="90">
        <f t="shared" si="3"/>
        <v>14559193.387688678</v>
      </c>
      <c r="Q21" s="90">
        <f t="shared" si="3"/>
        <v>14158320.470365163</v>
      </c>
      <c r="R21" s="90">
        <f t="shared" si="3"/>
        <v>5727653.1169810006</v>
      </c>
      <c r="S21" s="90">
        <f t="shared" si="3"/>
        <v>5161795.2030190015</v>
      </c>
      <c r="T21" s="90">
        <f t="shared" si="3"/>
        <v>40485.990000000005</v>
      </c>
      <c r="U21" s="66">
        <f t="shared" si="3"/>
        <v>10929934.310000002</v>
      </c>
      <c r="V21" s="90">
        <f t="shared" si="3"/>
        <v>0</v>
      </c>
      <c r="W21" s="90">
        <f t="shared" si="3"/>
        <v>0</v>
      </c>
      <c r="X21" s="90">
        <f t="shared" si="3"/>
        <v>0</v>
      </c>
      <c r="Y21" s="66">
        <f t="shared" si="3"/>
        <v>0</v>
      </c>
      <c r="Z21" s="90">
        <f t="shared" si="3"/>
        <v>9466921.2231870014</v>
      </c>
      <c r="AA21" s="91">
        <f t="shared" si="3"/>
        <v>9466921.2231870014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" customHeight="1">
      <c r="A22" s="21"/>
      <c r="B22" s="6" t="s">
        <v>38</v>
      </c>
      <c r="C22" s="125">
        <v>9794</v>
      </c>
      <c r="D22" s="93">
        <v>7935</v>
      </c>
      <c r="E22" s="93">
        <v>0</v>
      </c>
      <c r="F22" s="62">
        <f>SUM(C22:E22)</f>
        <v>17729</v>
      </c>
      <c r="G22" s="93">
        <v>18800</v>
      </c>
      <c r="H22" s="93">
        <v>17729</v>
      </c>
      <c r="I22" s="93">
        <v>16296781.55786581</v>
      </c>
      <c r="J22" s="93">
        <v>373101.77769900003</v>
      </c>
      <c r="K22" s="93">
        <v>7909838.9441399993</v>
      </c>
      <c r="L22" s="93">
        <v>7095485.9037477504</v>
      </c>
      <c r="M22" s="93">
        <v>-96.680484000000007</v>
      </c>
      <c r="N22" s="76">
        <f>SUM(K22:M22)</f>
        <v>15005228.16740375</v>
      </c>
      <c r="O22" s="93">
        <v>351997.75347500003</v>
      </c>
      <c r="P22" s="93">
        <v>14559193.387688678</v>
      </c>
      <c r="Q22" s="93">
        <v>14158320.470365163</v>
      </c>
      <c r="R22" s="93">
        <v>5727653.1169810006</v>
      </c>
      <c r="S22" s="93">
        <v>5161795.2030190015</v>
      </c>
      <c r="T22" s="93">
        <v>40485.990000000005</v>
      </c>
      <c r="U22" s="62">
        <f>SUM(R22:T22)</f>
        <v>10929934.310000002</v>
      </c>
      <c r="V22" s="93">
        <v>0</v>
      </c>
      <c r="W22" s="93">
        <v>0</v>
      </c>
      <c r="X22" s="93">
        <v>0</v>
      </c>
      <c r="Y22" s="62">
        <f>SUM(V22:X22)</f>
        <v>0</v>
      </c>
      <c r="Z22" s="93">
        <v>9466921.2231870014</v>
      </c>
      <c r="AA22" s="94">
        <v>9466921.2231870014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" customHeight="1" thickBot="1">
      <c r="A24" s="13" t="s">
        <v>40</v>
      </c>
      <c r="B24" s="3" t="s">
        <v>41</v>
      </c>
      <c r="C24" s="31">
        <f t="shared" ref="C24:AA24" si="5">SUM(C25:C27)</f>
        <v>14555</v>
      </c>
      <c r="D24" s="114">
        <f t="shared" si="5"/>
        <v>340285</v>
      </c>
      <c r="E24" s="114">
        <f t="shared" si="5"/>
        <v>0</v>
      </c>
      <c r="F24" s="70">
        <f t="shared" si="5"/>
        <v>354840</v>
      </c>
      <c r="G24" s="114">
        <f t="shared" si="5"/>
        <v>61016</v>
      </c>
      <c r="H24" s="114">
        <f t="shared" si="5"/>
        <v>354783</v>
      </c>
      <c r="I24" s="114">
        <f t="shared" si="5"/>
        <v>3683371.0368681685</v>
      </c>
      <c r="J24" s="114">
        <f t="shared" si="5"/>
        <v>164355.7731302201</v>
      </c>
      <c r="K24" s="114">
        <f t="shared" si="5"/>
        <v>1454351.5001343894</v>
      </c>
      <c r="L24" s="114">
        <f t="shared" si="5"/>
        <v>2030414.7004941006</v>
      </c>
      <c r="M24" s="114">
        <f t="shared" si="5"/>
        <v>-45.275305500000002</v>
      </c>
      <c r="N24" s="15">
        <f t="shared" si="5"/>
        <v>3484720.9253229904</v>
      </c>
      <c r="O24" s="114">
        <f t="shared" si="5"/>
        <v>164289.1839025479</v>
      </c>
      <c r="P24" s="114">
        <f t="shared" si="5"/>
        <v>3338488.7915909761</v>
      </c>
      <c r="Q24" s="114">
        <f t="shared" si="5"/>
        <v>3254772.2545719109</v>
      </c>
      <c r="R24" s="114">
        <f t="shared" si="5"/>
        <v>1228558.569637072</v>
      </c>
      <c r="S24" s="114">
        <f t="shared" si="5"/>
        <v>703859.57036292809</v>
      </c>
      <c r="T24" s="114">
        <f t="shared" si="5"/>
        <v>0</v>
      </c>
      <c r="U24" s="70">
        <f t="shared" si="5"/>
        <v>1932418.14</v>
      </c>
      <c r="V24" s="114">
        <f t="shared" si="5"/>
        <v>123017.00036947474</v>
      </c>
      <c r="W24" s="114">
        <f t="shared" si="5"/>
        <v>-4.0369474866276928E-2</v>
      </c>
      <c r="X24" s="114">
        <f t="shared" si="5"/>
        <v>0</v>
      </c>
      <c r="Y24" s="70">
        <f t="shared" si="5"/>
        <v>123016.95999999988</v>
      </c>
      <c r="Z24" s="114">
        <f t="shared" si="5"/>
        <v>2191211.89</v>
      </c>
      <c r="AA24" s="115">
        <f t="shared" si="5"/>
        <v>1725903.09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" customHeight="1">
      <c r="A25" s="17"/>
      <c r="B25" s="6" t="s">
        <v>42</v>
      </c>
      <c r="C25" s="125">
        <v>5282</v>
      </c>
      <c r="D25" s="93">
        <v>329595</v>
      </c>
      <c r="E25" s="93">
        <v>0</v>
      </c>
      <c r="F25" s="62">
        <f>SUM(C25:E25)</f>
        <v>334877</v>
      </c>
      <c r="G25" s="93">
        <v>40583</v>
      </c>
      <c r="H25" s="93">
        <v>334877</v>
      </c>
      <c r="I25" s="93">
        <v>942149.27777777868</v>
      </c>
      <c r="J25" s="93">
        <v>0</v>
      </c>
      <c r="K25" s="93">
        <v>49196.239999999292</v>
      </c>
      <c r="L25" s="93">
        <v>892952.5000000007</v>
      </c>
      <c r="M25" s="93">
        <v>0</v>
      </c>
      <c r="N25" s="76">
        <f>SUM(K25:M25)</f>
        <v>942148.74</v>
      </c>
      <c r="O25" s="93">
        <v>0</v>
      </c>
      <c r="P25" s="93">
        <v>905515.43094216415</v>
      </c>
      <c r="Q25" s="93">
        <v>905515.43094216415</v>
      </c>
      <c r="R25" s="93">
        <v>1970.8210130718071</v>
      </c>
      <c r="S25" s="93">
        <v>79254.068986928163</v>
      </c>
      <c r="T25" s="93">
        <v>0</v>
      </c>
      <c r="U25" s="62">
        <f>SUM(R25:T25)</f>
        <v>81224.88999999997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68570.469999999972</v>
      </c>
      <c r="AA25" s="94">
        <v>68570.469999999972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" customHeight="1">
      <c r="A26" s="18"/>
      <c r="B26" s="7" t="s">
        <v>3</v>
      </c>
      <c r="C26" s="32">
        <v>9216</v>
      </c>
      <c r="D26" s="129">
        <v>10690</v>
      </c>
      <c r="E26" s="129">
        <v>0</v>
      </c>
      <c r="F26" s="60">
        <f>SUM(C26:E26)</f>
        <v>19906</v>
      </c>
      <c r="G26" s="129">
        <v>20367</v>
      </c>
      <c r="H26" s="129">
        <v>19906</v>
      </c>
      <c r="I26" s="129">
        <v>2425557.6967863902</v>
      </c>
      <c r="J26" s="129">
        <v>1721.5</v>
      </c>
      <c r="K26" s="129">
        <v>1092396.4277153902</v>
      </c>
      <c r="L26" s="129">
        <v>1137462.2004940999</v>
      </c>
      <c r="M26" s="129">
        <v>-45.275305500000002</v>
      </c>
      <c r="N26" s="57">
        <f>SUM(K26:M26)</f>
        <v>2229813.3529039905</v>
      </c>
      <c r="O26" s="129">
        <v>1721.5</v>
      </c>
      <c r="P26" s="129">
        <v>2139095.6402229122</v>
      </c>
      <c r="Q26" s="129">
        <v>2137851.3196185166</v>
      </c>
      <c r="R26" s="129">
        <v>922616.75862400013</v>
      </c>
      <c r="S26" s="129">
        <v>624605.50137599988</v>
      </c>
      <c r="T26" s="129">
        <v>0</v>
      </c>
      <c r="U26" s="60">
        <f>SUM(R26:T26)</f>
        <v>1547222.26</v>
      </c>
      <c r="V26" s="129">
        <v>-5.963052513374581E-2</v>
      </c>
      <c r="W26" s="129">
        <v>-4.0369474866276928E-2</v>
      </c>
      <c r="X26" s="129">
        <v>0</v>
      </c>
      <c r="Y26" s="60">
        <f>SUM(V26:X26)</f>
        <v>-0.10000000000002274</v>
      </c>
      <c r="Z26" s="129">
        <v>1479607.02</v>
      </c>
      <c r="AA26" s="130">
        <v>1480186.51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" customHeight="1" thickBot="1">
      <c r="A27" s="20"/>
      <c r="B27" s="42" t="s">
        <v>43</v>
      </c>
      <c r="C27" s="33">
        <v>57</v>
      </c>
      <c r="D27" s="119">
        <v>0</v>
      </c>
      <c r="E27" s="119">
        <v>0</v>
      </c>
      <c r="F27" s="71">
        <f>SUM(C27:E27)</f>
        <v>57</v>
      </c>
      <c r="G27" s="119">
        <v>66</v>
      </c>
      <c r="H27" s="48"/>
      <c r="I27" s="119">
        <v>315664.06230400002</v>
      </c>
      <c r="J27" s="119">
        <v>162634.2731302201</v>
      </c>
      <c r="K27" s="119">
        <v>312758.83241899998</v>
      </c>
      <c r="L27" s="119">
        <v>0</v>
      </c>
      <c r="M27" s="119">
        <v>0</v>
      </c>
      <c r="N27" s="83">
        <f>SUM(K27:M27)</f>
        <v>312758.83241899998</v>
      </c>
      <c r="O27" s="119">
        <v>162567.6839025479</v>
      </c>
      <c r="P27" s="119">
        <v>293877.72042589966</v>
      </c>
      <c r="Q27" s="119">
        <v>211405.50401123014</v>
      </c>
      <c r="R27" s="119">
        <v>303970.99000000005</v>
      </c>
      <c r="S27" s="119">
        <v>0</v>
      </c>
      <c r="T27" s="119">
        <v>0</v>
      </c>
      <c r="U27" s="71">
        <f>SUM(R27:T27)</f>
        <v>303970.99000000005</v>
      </c>
      <c r="V27" s="119">
        <v>123017.05999999988</v>
      </c>
      <c r="W27" s="119">
        <v>0</v>
      </c>
      <c r="X27" s="119">
        <v>0</v>
      </c>
      <c r="Y27" s="71">
        <f>SUM(V27:X27)</f>
        <v>123017.05999999988</v>
      </c>
      <c r="Z27" s="119">
        <v>643034.4</v>
      </c>
      <c r="AA27" s="120">
        <v>177146.11000000007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36539.978999999999</v>
      </c>
      <c r="J28" s="111">
        <v>21293.67276225</v>
      </c>
      <c r="K28" s="111">
        <v>36539.978999999999</v>
      </c>
      <c r="L28" s="111">
        <v>0</v>
      </c>
      <c r="M28" s="111">
        <v>0</v>
      </c>
      <c r="N28" s="82">
        <f>SUM(K28:M28)</f>
        <v>36539.978999999999</v>
      </c>
      <c r="O28" s="111">
        <v>21293.67276225</v>
      </c>
      <c r="P28" s="111">
        <v>158735.50187766485</v>
      </c>
      <c r="Q28" s="111">
        <v>19955.62310814287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24.5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14.5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1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5" thickBot="1">
      <c r="A33" s="13" t="s">
        <v>50</v>
      </c>
      <c r="B33" s="3" t="s">
        <v>13</v>
      </c>
      <c r="C33" s="29">
        <v>7</v>
      </c>
      <c r="D33" s="111">
        <v>0</v>
      </c>
      <c r="E33" s="111">
        <v>0</v>
      </c>
      <c r="F33" s="69">
        <f>SUM(C33:E33)</f>
        <v>7</v>
      </c>
      <c r="G33" s="111">
        <v>3</v>
      </c>
      <c r="H33" s="111">
        <v>7</v>
      </c>
      <c r="I33" s="111">
        <v>375059.84580000001</v>
      </c>
      <c r="J33" s="111">
        <v>281812.0354776294</v>
      </c>
      <c r="K33" s="111">
        <v>375059.84580000001</v>
      </c>
      <c r="L33" s="111">
        <v>0</v>
      </c>
      <c r="M33" s="111">
        <v>0</v>
      </c>
      <c r="N33" s="82">
        <f>SUM(K33:M33)</f>
        <v>375059.84580000001</v>
      </c>
      <c r="O33" s="111">
        <v>281812.0354776294</v>
      </c>
      <c r="P33" s="111">
        <v>297849.98188900697</v>
      </c>
      <c r="Q33" s="111">
        <v>100507.38226424923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24.5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27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1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3086</v>
      </c>
      <c r="D37" s="117">
        <v>154</v>
      </c>
      <c r="E37" s="117">
        <v>1</v>
      </c>
      <c r="F37" s="73">
        <f>SUM(C37:E37)</f>
        <v>3241</v>
      </c>
      <c r="G37" s="117">
        <v>1058</v>
      </c>
      <c r="H37" s="50"/>
      <c r="I37" s="117">
        <v>1063700.6327259999</v>
      </c>
      <c r="J37" s="117">
        <v>930149.3210027765</v>
      </c>
      <c r="K37" s="117">
        <v>1043113.8167879999</v>
      </c>
      <c r="L37" s="117">
        <v>20518.129937999998</v>
      </c>
      <c r="M37" s="117">
        <v>68.686000000000007</v>
      </c>
      <c r="N37" s="85">
        <f>SUM(K37:M37)</f>
        <v>1063700.6327259999</v>
      </c>
      <c r="O37" s="117">
        <v>930149.3210027765</v>
      </c>
      <c r="P37" s="117">
        <v>980858.91864411579</v>
      </c>
      <c r="Q37" s="117">
        <v>238914.14188691473</v>
      </c>
      <c r="R37" s="117">
        <v>230494.11999999994</v>
      </c>
      <c r="S37" s="117">
        <v>0</v>
      </c>
      <c r="T37" s="117">
        <v>0</v>
      </c>
      <c r="U37" s="73">
        <f>SUM(R37:T37)</f>
        <v>230494.11999999994</v>
      </c>
      <c r="V37" s="117">
        <v>194408.24</v>
      </c>
      <c r="W37" s="117">
        <v>0</v>
      </c>
      <c r="X37" s="117">
        <v>0</v>
      </c>
      <c r="Y37" s="73">
        <f>SUM(V37:X37)</f>
        <v>194408.24</v>
      </c>
      <c r="Z37" s="117">
        <v>281355.16999999993</v>
      </c>
      <c r="AA37" s="118">
        <v>20691.129999999961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5" thickBot="1">
      <c r="A38" s="13" t="s">
        <v>55</v>
      </c>
      <c r="B38" s="3" t="s">
        <v>56</v>
      </c>
      <c r="C38" s="29">
        <v>8328</v>
      </c>
      <c r="D38" s="111">
        <v>15379</v>
      </c>
      <c r="E38" s="111">
        <v>0</v>
      </c>
      <c r="F38" s="69">
        <f>SUM(C38:E38)</f>
        <v>23707</v>
      </c>
      <c r="G38" s="111">
        <v>25356</v>
      </c>
      <c r="H38" s="51"/>
      <c r="I38" s="111">
        <v>8942117.1411349997</v>
      </c>
      <c r="J38" s="111">
        <v>7271652.017581339</v>
      </c>
      <c r="K38" s="111">
        <v>7392564.4956640014</v>
      </c>
      <c r="L38" s="111">
        <v>1317692.7518</v>
      </c>
      <c r="M38" s="111">
        <v>0</v>
      </c>
      <c r="N38" s="82">
        <f>SUM(K38:M38)</f>
        <v>8710257.2474640012</v>
      </c>
      <c r="O38" s="111">
        <v>7131411.3288177708</v>
      </c>
      <c r="P38" s="111">
        <v>8013882.9622497214</v>
      </c>
      <c r="Q38" s="111">
        <v>1607913.6596557563</v>
      </c>
      <c r="R38" s="111">
        <v>3278755.9808669998</v>
      </c>
      <c r="S38" s="111">
        <v>3097328.9191330001</v>
      </c>
      <c r="T38" s="111">
        <v>0</v>
      </c>
      <c r="U38" s="69">
        <f>SUM(R38:T38)</f>
        <v>6376084.9000000004</v>
      </c>
      <c r="V38" s="111">
        <v>2336406.6073156637</v>
      </c>
      <c r="W38" s="111">
        <v>2306399.6026843367</v>
      </c>
      <c r="X38" s="111">
        <v>0</v>
      </c>
      <c r="Y38" s="69">
        <f>SUM(V38:X38)</f>
        <v>4642806.2100000009</v>
      </c>
      <c r="Z38" s="111">
        <v>5746931.5999999996</v>
      </c>
      <c r="AA38" s="112">
        <v>1651898.2999999993</v>
      </c>
      <c r="AC38" s="110">
        <v>316145.86663499998</v>
      </c>
      <c r="AD38" s="111">
        <v>286358.82228782168</v>
      </c>
      <c r="AE38" s="111">
        <v>316145.86663499998</v>
      </c>
      <c r="AF38" s="111">
        <v>286358.82228782168</v>
      </c>
      <c r="AG38" s="111">
        <v>286286.42731718399</v>
      </c>
      <c r="AH38" s="111">
        <v>24965.015983002901</v>
      </c>
      <c r="AI38" s="111">
        <v>-9.0951551845463996E-15</v>
      </c>
      <c r="AJ38" s="111">
        <v>0</v>
      </c>
      <c r="AK38" s="111">
        <v>-1000</v>
      </c>
      <c r="AL38" s="112">
        <v>-1000</v>
      </c>
    </row>
    <row r="39" spans="1:38" ht="15" thickBot="1">
      <c r="A39" s="13" t="s">
        <v>57</v>
      </c>
      <c r="B39" s="3" t="s">
        <v>6</v>
      </c>
      <c r="C39" s="29">
        <v>2</v>
      </c>
      <c r="D39" s="111">
        <v>0</v>
      </c>
      <c r="E39" s="111">
        <v>0</v>
      </c>
      <c r="F39" s="69">
        <f>SUM(C39:E39)</f>
        <v>2</v>
      </c>
      <c r="G39" s="111">
        <v>2</v>
      </c>
      <c r="H39" s="51"/>
      <c r="I39" s="111">
        <v>163801.04894400001</v>
      </c>
      <c r="J39" s="111">
        <v>85523.912865388804</v>
      </c>
      <c r="K39" s="111">
        <v>163801.04894400001</v>
      </c>
      <c r="L39" s="111">
        <v>0</v>
      </c>
      <c r="M39" s="111">
        <v>0</v>
      </c>
      <c r="N39" s="82">
        <f>SUM(K39:M39)</f>
        <v>163801.04894400001</v>
      </c>
      <c r="O39" s="111">
        <v>85523.912865388804</v>
      </c>
      <c r="P39" s="111">
        <v>122400.46481967479</v>
      </c>
      <c r="Q39" s="111">
        <v>51872.940163475898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0</v>
      </c>
      <c r="W39" s="111">
        <v>0</v>
      </c>
      <c r="X39" s="111">
        <v>0</v>
      </c>
      <c r="Y39" s="69">
        <f>SUM(V39:X39)</f>
        <v>0</v>
      </c>
      <c r="Z39" s="111">
        <v>-123040</v>
      </c>
      <c r="AA39" s="112">
        <v>0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4875</v>
      </c>
      <c r="D40" s="90">
        <f>SUM(D41:D43)</f>
        <v>233</v>
      </c>
      <c r="E40" s="90">
        <f>SUM(E41:E43)</f>
        <v>3</v>
      </c>
      <c r="F40" s="66">
        <f>SUM(F41:F43)</f>
        <v>5111</v>
      </c>
      <c r="G40" s="90">
        <f>SUM(G41:G43)</f>
        <v>3174</v>
      </c>
      <c r="H40" s="51"/>
      <c r="I40" s="90">
        <f t="shared" ref="I40:AA40" si="11">SUM(I41:I43)</f>
        <v>2035275.4036899998</v>
      </c>
      <c r="J40" s="90">
        <f t="shared" si="11"/>
        <v>1628220.3229520002</v>
      </c>
      <c r="K40" s="90">
        <f t="shared" si="11"/>
        <v>1988541.8892899998</v>
      </c>
      <c r="L40" s="90">
        <f t="shared" si="11"/>
        <v>46163.504400000005</v>
      </c>
      <c r="M40" s="90">
        <f t="shared" si="11"/>
        <v>465</v>
      </c>
      <c r="N40" s="75">
        <f t="shared" si="11"/>
        <v>2035170.3936899998</v>
      </c>
      <c r="O40" s="90">
        <f t="shared" si="11"/>
        <v>1628136.3149520003</v>
      </c>
      <c r="P40" s="90">
        <f t="shared" si="11"/>
        <v>1886465.9359544648</v>
      </c>
      <c r="Q40" s="90">
        <f t="shared" si="11"/>
        <v>377293.18925126997</v>
      </c>
      <c r="R40" s="90">
        <f t="shared" si="11"/>
        <v>1365290.1500000001</v>
      </c>
      <c r="S40" s="90">
        <f t="shared" si="11"/>
        <v>40945</v>
      </c>
      <c r="T40" s="90">
        <f t="shared" si="11"/>
        <v>0</v>
      </c>
      <c r="U40" s="66">
        <f t="shared" si="11"/>
        <v>1406235.1500000001</v>
      </c>
      <c r="V40" s="90">
        <f t="shared" si="11"/>
        <v>1092224.4111870099</v>
      </c>
      <c r="W40" s="90">
        <f t="shared" si="11"/>
        <v>32755.768812989765</v>
      </c>
      <c r="X40" s="90">
        <f t="shared" si="11"/>
        <v>0</v>
      </c>
      <c r="Y40" s="66">
        <f t="shared" si="11"/>
        <v>1124980.1799999997</v>
      </c>
      <c r="Z40" s="90">
        <f t="shared" si="11"/>
        <v>520077.71</v>
      </c>
      <c r="AA40" s="91">
        <f t="shared" si="11"/>
        <v>104023.50400000036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">
      <c r="A41" s="17"/>
      <c r="B41" s="9" t="s">
        <v>59</v>
      </c>
      <c r="C41" s="37">
        <v>2</v>
      </c>
      <c r="D41" s="122">
        <v>0</v>
      </c>
      <c r="E41" s="122">
        <v>0</v>
      </c>
      <c r="F41" s="74">
        <f>SUM(C41:E41)</f>
        <v>2</v>
      </c>
      <c r="G41" s="122">
        <v>3</v>
      </c>
      <c r="H41" s="49"/>
      <c r="I41" s="122">
        <v>2581</v>
      </c>
      <c r="J41" s="122">
        <v>2064.8000000000002</v>
      </c>
      <c r="K41" s="122">
        <v>2581</v>
      </c>
      <c r="L41" s="122">
        <v>0</v>
      </c>
      <c r="M41" s="122">
        <v>0</v>
      </c>
      <c r="N41" s="86">
        <f>SUM(K41:M41)</f>
        <v>2581</v>
      </c>
      <c r="O41" s="122">
        <v>2064.8000000000002</v>
      </c>
      <c r="P41" s="122">
        <v>6714.3304350874205</v>
      </c>
      <c r="Q41" s="122">
        <v>1342.8660870174845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27">
      <c r="A42" s="18"/>
      <c r="B42" s="7" t="s">
        <v>60</v>
      </c>
      <c r="C42" s="32">
        <v>4814</v>
      </c>
      <c r="D42" s="129">
        <v>233</v>
      </c>
      <c r="E42" s="129">
        <v>3</v>
      </c>
      <c r="F42" s="60">
        <f>SUM(C42:E42)</f>
        <v>5050</v>
      </c>
      <c r="G42" s="129">
        <v>3135</v>
      </c>
      <c r="H42" s="127"/>
      <c r="I42" s="129">
        <v>1894806.5034999999</v>
      </c>
      <c r="J42" s="129">
        <v>1515845.2028000001</v>
      </c>
      <c r="K42" s="129">
        <v>1848072.9890999999</v>
      </c>
      <c r="L42" s="129">
        <v>46163.504400000005</v>
      </c>
      <c r="M42" s="129">
        <v>465</v>
      </c>
      <c r="N42" s="57">
        <f>SUM(K42:M42)</f>
        <v>1894701.4934999999</v>
      </c>
      <c r="O42" s="129">
        <v>1515761.1948000002</v>
      </c>
      <c r="P42" s="129">
        <v>1712446.4709667619</v>
      </c>
      <c r="Q42" s="129">
        <v>342489.29625372938</v>
      </c>
      <c r="R42" s="129">
        <v>1365290.1500000001</v>
      </c>
      <c r="S42" s="129">
        <v>40945</v>
      </c>
      <c r="T42" s="129">
        <v>0</v>
      </c>
      <c r="U42" s="60">
        <f>SUM(R42:T42)</f>
        <v>1406235.1500000001</v>
      </c>
      <c r="V42" s="129">
        <v>1092224.4111870099</v>
      </c>
      <c r="W42" s="129">
        <v>32755.768812989765</v>
      </c>
      <c r="X42" s="129">
        <v>0</v>
      </c>
      <c r="Y42" s="60">
        <f>SUM(V42:X42)</f>
        <v>1124980.1799999997</v>
      </c>
      <c r="Z42" s="129">
        <v>561201.38</v>
      </c>
      <c r="AA42" s="130">
        <v>112248.23800000036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59</v>
      </c>
      <c r="D43" s="119">
        <v>0</v>
      </c>
      <c r="E43" s="119">
        <v>0</v>
      </c>
      <c r="F43" s="71">
        <f>SUM(C43:E43)</f>
        <v>59</v>
      </c>
      <c r="G43" s="119">
        <v>36</v>
      </c>
      <c r="H43" s="48"/>
      <c r="I43" s="119">
        <v>137887.90019000001</v>
      </c>
      <c r="J43" s="119">
        <v>110310.320152</v>
      </c>
      <c r="K43" s="119">
        <v>137887.90019000001</v>
      </c>
      <c r="L43" s="119">
        <v>0</v>
      </c>
      <c r="M43" s="119">
        <v>0</v>
      </c>
      <c r="N43" s="83">
        <f>SUM(K43:M43)</f>
        <v>137887.90019000001</v>
      </c>
      <c r="O43" s="119">
        <v>110310.320152</v>
      </c>
      <c r="P43" s="119">
        <v>167305.13455261552</v>
      </c>
      <c r="Q43" s="119">
        <v>33461.026910523127</v>
      </c>
      <c r="R43" s="119">
        <v>0</v>
      </c>
      <c r="S43" s="119">
        <v>0</v>
      </c>
      <c r="T43" s="119">
        <v>0</v>
      </c>
      <c r="U43" s="71">
        <f>SUM(R43:T43)</f>
        <v>0</v>
      </c>
      <c r="V43" s="119">
        <v>0</v>
      </c>
      <c r="W43" s="119">
        <v>0</v>
      </c>
      <c r="X43" s="119">
        <v>0</v>
      </c>
      <c r="Y43" s="71">
        <f>SUM(V43:X43)</f>
        <v>0</v>
      </c>
      <c r="Z43" s="119">
        <v>-41123.67</v>
      </c>
      <c r="AA43" s="120">
        <v>-8224.7339999999967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5" thickBot="1">
      <c r="A45" s="13" t="s">
        <v>63</v>
      </c>
      <c r="B45" s="3" t="s">
        <v>64</v>
      </c>
      <c r="C45" s="31">
        <f>SUM(C46:C48)</f>
        <v>6154</v>
      </c>
      <c r="D45" s="114">
        <f>SUM(D46:D48)</f>
        <v>353</v>
      </c>
      <c r="E45" s="114">
        <f>SUM(E46:E48)</f>
        <v>0</v>
      </c>
      <c r="F45" s="70">
        <f>SUM(F46:F48)</f>
        <v>6507</v>
      </c>
      <c r="G45" s="114">
        <f>SUM(G46:G48)</f>
        <v>1138</v>
      </c>
      <c r="H45" s="51"/>
      <c r="I45" s="114">
        <f t="shared" ref="I45:AA45" si="13">SUM(I46:I48)</f>
        <v>4685902.1943220003</v>
      </c>
      <c r="J45" s="114">
        <f t="shared" si="13"/>
        <v>4051619.236535491</v>
      </c>
      <c r="K45" s="114">
        <f t="shared" si="13"/>
        <v>4532882.6880820002</v>
      </c>
      <c r="L45" s="114">
        <f t="shared" si="13"/>
        <v>113427.96006</v>
      </c>
      <c r="M45" s="114">
        <f t="shared" si="13"/>
        <v>0</v>
      </c>
      <c r="N45" s="15">
        <f t="shared" si="13"/>
        <v>4646310.6481420007</v>
      </c>
      <c r="O45" s="114">
        <f t="shared" si="13"/>
        <v>4028184.0151925129</v>
      </c>
      <c r="P45" s="114">
        <f t="shared" si="13"/>
        <v>3338034.9643221814</v>
      </c>
      <c r="Q45" s="114">
        <f t="shared" si="13"/>
        <v>602853.18618825497</v>
      </c>
      <c r="R45" s="114">
        <f t="shared" si="13"/>
        <v>177955.12999999995</v>
      </c>
      <c r="S45" s="114">
        <f t="shared" si="13"/>
        <v>0</v>
      </c>
      <c r="T45" s="114">
        <f t="shared" si="13"/>
        <v>0</v>
      </c>
      <c r="U45" s="70">
        <f t="shared" si="13"/>
        <v>177955.12999999995</v>
      </c>
      <c r="V45" s="114">
        <f t="shared" si="13"/>
        <v>83186.999999999985</v>
      </c>
      <c r="W45" s="114">
        <f t="shared" si="13"/>
        <v>0</v>
      </c>
      <c r="X45" s="114">
        <f t="shared" si="13"/>
        <v>0</v>
      </c>
      <c r="Y45" s="70">
        <f t="shared" si="13"/>
        <v>83186.999999999985</v>
      </c>
      <c r="Z45" s="114">
        <f t="shared" si="13"/>
        <v>-50605.280000000013</v>
      </c>
      <c r="AA45" s="115">
        <f t="shared" si="13"/>
        <v>-23996.44</v>
      </c>
      <c r="AC45" s="113">
        <f t="shared" ref="AC45:AL45" si="14">SUM(AC46:AC48)</f>
        <v>0</v>
      </c>
      <c r="AD45" s="114">
        <f t="shared" si="14"/>
        <v>0</v>
      </c>
      <c r="AE45" s="114">
        <f t="shared" si="14"/>
        <v>0</v>
      </c>
      <c r="AF45" s="114">
        <f t="shared" si="14"/>
        <v>0</v>
      </c>
      <c r="AG45" s="114">
        <f t="shared" si="14"/>
        <v>1601.9381249999999</v>
      </c>
      <c r="AH45" s="114">
        <f t="shared" si="14"/>
        <v>873.05627812500006</v>
      </c>
      <c r="AI45" s="114">
        <f t="shared" si="14"/>
        <v>9.9999999999909051E-3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5">
      <c r="A46" s="17"/>
      <c r="B46" s="10" t="s">
        <v>65</v>
      </c>
      <c r="C46" s="35">
        <v>212</v>
      </c>
      <c r="D46" s="132">
        <v>261</v>
      </c>
      <c r="E46" s="132">
        <v>0</v>
      </c>
      <c r="F46" s="61">
        <f>SUM(C46:E46)</f>
        <v>473</v>
      </c>
      <c r="G46" s="132">
        <v>769</v>
      </c>
      <c r="H46" s="49"/>
      <c r="I46" s="132">
        <v>3105088.6082070004</v>
      </c>
      <c r="J46" s="132">
        <v>2878672.8641781323</v>
      </c>
      <c r="K46" s="132">
        <v>3018488.8219670001</v>
      </c>
      <c r="L46" s="132">
        <v>68064</v>
      </c>
      <c r="M46" s="132">
        <v>0</v>
      </c>
      <c r="N46" s="58">
        <f>SUM(K46:M46)</f>
        <v>3086552.8219670001</v>
      </c>
      <c r="O46" s="132">
        <v>2865165.7956321319</v>
      </c>
      <c r="P46" s="132">
        <v>2036072.0051547932</v>
      </c>
      <c r="Q46" s="132">
        <v>223337.32353206445</v>
      </c>
      <c r="R46" s="132">
        <v>177549.12999999998</v>
      </c>
      <c r="S46" s="132">
        <v>0</v>
      </c>
      <c r="T46" s="132">
        <v>0</v>
      </c>
      <c r="U46" s="61">
        <f>SUM(R46:T46)</f>
        <v>177549.12999999998</v>
      </c>
      <c r="V46" s="132">
        <v>82984</v>
      </c>
      <c r="W46" s="132">
        <v>0</v>
      </c>
      <c r="X46" s="132">
        <v>0</v>
      </c>
      <c r="Y46" s="61">
        <f>SUM(V46:X46)</f>
        <v>82984</v>
      </c>
      <c r="Z46" s="132">
        <v>-47747.750000000007</v>
      </c>
      <c r="AA46" s="133">
        <v>-16647.220000000008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9.9999999999909051E-3</v>
      </c>
      <c r="AJ46" s="132">
        <v>0</v>
      </c>
      <c r="AK46" s="132">
        <v>0</v>
      </c>
      <c r="AL46" s="133">
        <v>0</v>
      </c>
    </row>
    <row r="47" spans="1:38" ht="14.5">
      <c r="A47" s="18"/>
      <c r="B47" s="45" t="s">
        <v>66</v>
      </c>
      <c r="C47" s="126">
        <v>19</v>
      </c>
      <c r="D47" s="96">
        <v>1</v>
      </c>
      <c r="E47" s="96">
        <v>0</v>
      </c>
      <c r="F47" s="63">
        <f>SUM(C47:E47)</f>
        <v>20</v>
      </c>
      <c r="G47" s="96">
        <v>21</v>
      </c>
      <c r="H47" s="127"/>
      <c r="I47" s="96">
        <v>78260.131009000004</v>
      </c>
      <c r="J47" s="96">
        <v>30382.757104224602</v>
      </c>
      <c r="K47" s="96">
        <v>77412.131009000004</v>
      </c>
      <c r="L47" s="96">
        <v>833.10005999999998</v>
      </c>
      <c r="M47" s="96">
        <v>0</v>
      </c>
      <c r="N47" s="77">
        <f>SUM(K47:M47)</f>
        <v>78245.231069000001</v>
      </c>
      <c r="O47" s="96">
        <v>30382.757104224602</v>
      </c>
      <c r="P47" s="96">
        <v>93629.186128920555</v>
      </c>
      <c r="Q47" s="96">
        <v>49400.980470079288</v>
      </c>
      <c r="R47" s="96">
        <v>4.5474735088646412E-13</v>
      </c>
      <c r="S47" s="96">
        <v>0</v>
      </c>
      <c r="T47" s="96">
        <v>0</v>
      </c>
      <c r="U47" s="63">
        <f>SUM(R47:T47)</f>
        <v>4.5474735088646412E-13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-2338.36</v>
      </c>
      <c r="AA47" s="97">
        <v>-1338.3600000000001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5923</v>
      </c>
      <c r="D48" s="119">
        <v>91</v>
      </c>
      <c r="E48" s="119">
        <v>0</v>
      </c>
      <c r="F48" s="71">
        <f>SUM(C48:E48)</f>
        <v>6014</v>
      </c>
      <c r="G48" s="119">
        <v>348</v>
      </c>
      <c r="H48" s="127"/>
      <c r="I48" s="119">
        <v>1502553.4551060002</v>
      </c>
      <c r="J48" s="119">
        <v>1142563.6152531342</v>
      </c>
      <c r="K48" s="119">
        <v>1436981.7351060002</v>
      </c>
      <c r="L48" s="119">
        <v>44530.86</v>
      </c>
      <c r="M48" s="119">
        <v>0</v>
      </c>
      <c r="N48" s="83">
        <f>SUM(K48:M48)</f>
        <v>1481512.5951060003</v>
      </c>
      <c r="O48" s="119">
        <v>1132635.4624561565</v>
      </c>
      <c r="P48" s="119">
        <v>1208333.7730384679</v>
      </c>
      <c r="Q48" s="119">
        <v>330114.88218611118</v>
      </c>
      <c r="R48" s="119">
        <v>405.99999999997453</v>
      </c>
      <c r="S48" s="119">
        <v>0</v>
      </c>
      <c r="T48" s="119">
        <v>0</v>
      </c>
      <c r="U48" s="71">
        <f>SUM(R48:T48)</f>
        <v>405.99999999997453</v>
      </c>
      <c r="V48" s="119">
        <v>202.99999999998272</v>
      </c>
      <c r="W48" s="119">
        <v>0</v>
      </c>
      <c r="X48" s="119">
        <v>0</v>
      </c>
      <c r="Y48" s="71">
        <f>SUM(V48:X48)</f>
        <v>202.99999999998272</v>
      </c>
      <c r="Z48" s="119">
        <v>-519.17000000000917</v>
      </c>
      <c r="AA48" s="120">
        <v>-6010.8599999999897</v>
      </c>
      <c r="AC48" s="124">
        <v>0</v>
      </c>
      <c r="AD48" s="119">
        <v>0</v>
      </c>
      <c r="AE48" s="119">
        <v>0</v>
      </c>
      <c r="AF48" s="119">
        <v>0</v>
      </c>
      <c r="AG48" s="119">
        <v>1601.9381249999999</v>
      </c>
      <c r="AH48" s="119">
        <v>873.05627812500006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" thickBot="1">
      <c r="A50" s="263" t="s">
        <v>69</v>
      </c>
      <c r="B50" s="264"/>
      <c r="C50" s="38">
        <f>C11+C16+C17+C20+C21+C24+C28+C29+C30+C33+C34+C37+C38+C39+C40+C44+C45+C49</f>
        <v>640876</v>
      </c>
      <c r="D50" s="15">
        <f t="shared" ref="D50:AL50" si="15">D11+D16+D17+D20+D21+D24+D28+D29+D30+D33+D34+D37+D38+D39+D40+D44+D45+D49</f>
        <v>411838</v>
      </c>
      <c r="E50" s="15">
        <f t="shared" si="15"/>
        <v>98865</v>
      </c>
      <c r="F50" s="15">
        <f t="shared" si="15"/>
        <v>1151579</v>
      </c>
      <c r="G50" s="15">
        <f t="shared" si="15"/>
        <v>514002</v>
      </c>
      <c r="H50" s="15">
        <f t="shared" si="15"/>
        <v>372519</v>
      </c>
      <c r="I50" s="15">
        <f t="shared" si="15"/>
        <v>112868114.83035973</v>
      </c>
      <c r="J50" s="15">
        <f t="shared" si="15"/>
        <v>18144423.324891496</v>
      </c>
      <c r="K50" s="15">
        <f t="shared" si="15"/>
        <v>67842253.285220385</v>
      </c>
      <c r="L50" s="15">
        <f t="shared" si="15"/>
        <v>23289589.428331252</v>
      </c>
      <c r="M50" s="15">
        <f t="shared" si="15"/>
        <v>17011750.3802105</v>
      </c>
      <c r="N50" s="15">
        <f t="shared" si="15"/>
        <v>108143593.09376214</v>
      </c>
      <c r="O50" s="15">
        <f t="shared" si="15"/>
        <v>17941455.141652379</v>
      </c>
      <c r="P50" s="15">
        <f t="shared" si="15"/>
        <v>95572438.347977921</v>
      </c>
      <c r="Q50" s="15">
        <f t="shared" si="15"/>
        <v>80722372.955408692</v>
      </c>
      <c r="R50" s="15">
        <f t="shared" si="15"/>
        <v>40041711.807485059</v>
      </c>
      <c r="S50" s="15">
        <f t="shared" si="15"/>
        <v>17168646.696114928</v>
      </c>
      <c r="T50" s="15">
        <f t="shared" si="15"/>
        <v>12725380.546399999</v>
      </c>
      <c r="U50" s="15">
        <f t="shared" si="15"/>
        <v>69935739.049999982</v>
      </c>
      <c r="V50" s="15">
        <f t="shared" si="15"/>
        <v>5237382.8968123328</v>
      </c>
      <c r="W50" s="15">
        <f t="shared" si="15"/>
        <v>2886275.0029117186</v>
      </c>
      <c r="X50" s="15">
        <f t="shared" si="15"/>
        <v>603741.84671430511</v>
      </c>
      <c r="Y50" s="15">
        <f t="shared" si="15"/>
        <v>8727399.7464383561</v>
      </c>
      <c r="Z50" s="15">
        <f t="shared" si="15"/>
        <v>69338651.24318698</v>
      </c>
      <c r="AA50" s="16">
        <f t="shared" si="15"/>
        <v>61751373.110748649</v>
      </c>
      <c r="AC50" s="55">
        <f t="shared" si="15"/>
        <v>316145.86663499998</v>
      </c>
      <c r="AD50" s="15">
        <f t="shared" si="15"/>
        <v>286358.82228782168</v>
      </c>
      <c r="AE50" s="15">
        <f t="shared" si="15"/>
        <v>316145.86663499998</v>
      </c>
      <c r="AF50" s="15">
        <f t="shared" si="15"/>
        <v>286358.82228782168</v>
      </c>
      <c r="AG50" s="15">
        <f t="shared" si="15"/>
        <v>287888.36544218397</v>
      </c>
      <c r="AH50" s="15">
        <f t="shared" si="15"/>
        <v>25838.072261127902</v>
      </c>
      <c r="AI50" s="15">
        <f t="shared" si="15"/>
        <v>9.9999999999818099E-3</v>
      </c>
      <c r="AJ50" s="15">
        <f t="shared" si="15"/>
        <v>0</v>
      </c>
      <c r="AK50" s="15">
        <f t="shared" si="15"/>
        <v>-1000</v>
      </c>
      <c r="AL50" s="16">
        <f t="shared" si="15"/>
        <v>-1000</v>
      </c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Rezi meshvelashvili</cp:lastModifiedBy>
  <cp:lastPrinted>2017-10-18T12:38:28Z</cp:lastPrinted>
  <dcterms:created xsi:type="dcterms:W3CDTF">1996-10-14T23:33:28Z</dcterms:created>
  <dcterms:modified xsi:type="dcterms:W3CDTF">2021-11-16T11:58:19Z</dcterms:modified>
</cp:coreProperties>
</file>