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GPIH POLICY TEXTS\"/>
    </mc:Choice>
  </mc:AlternateContent>
  <bookViews>
    <workbookView xWindow="0" yWindow="0" windowWidth="20496" windowHeight="7536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D45" i="21" l="1"/>
  <c r="E24" i="21"/>
  <c r="D24" i="21"/>
  <c r="F43" i="21" l="1"/>
  <c r="F25" i="2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5" i="21" l="1"/>
  <c r="F40" i="21"/>
  <c r="C45" i="21"/>
  <c r="F26" i="21"/>
  <c r="F24" i="21" s="1"/>
  <c r="C24" i="21"/>
  <c r="F17" i="21"/>
  <c r="C40" i="21"/>
  <c r="AJ21" i="21" l="1"/>
  <c r="E50" i="26"/>
  <c r="E50" i="21" l="1"/>
  <c r="L40" i="21"/>
  <c r="L24" i="21"/>
  <c r="N42" i="21"/>
  <c r="O24" i="21" l="1"/>
  <c r="AF21" i="2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AE50" i="21" s="1"/>
  <c r="L17" i="21"/>
  <c r="D50" i="21"/>
  <c r="N16" i="21"/>
  <c r="N18" i="21" l="1"/>
  <c r="N19" i="21"/>
  <c r="N46" i="21"/>
  <c r="N29" i="21"/>
  <c r="N41" i="21"/>
  <c r="N40" i="21" s="1"/>
  <c r="K40" i="21"/>
  <c r="N33" i="21"/>
  <c r="N48" i="21"/>
  <c r="N39" i="21"/>
  <c r="N27" i="21"/>
  <c r="M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AF50" i="21"/>
  <c r="L50" i="21"/>
  <c r="O21" i="21" l="1"/>
  <c r="O50" i="21" s="1"/>
  <c r="N45" i="21"/>
  <c r="K17" i="21"/>
  <c r="K50" i="21" s="1"/>
  <c r="E29" i="27"/>
  <c r="N26" i="21"/>
  <c r="N24" i="21" s="1"/>
  <c r="K24" i="21"/>
  <c r="K45" i="21"/>
  <c r="N17" i="21"/>
  <c r="N50" i="21" s="1"/>
  <c r="E13" i="27" l="1"/>
  <c r="AI45" i="21" l="1"/>
  <c r="U41" i="2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 l="1"/>
  <c r="Y22" i="2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<sst xmlns="http://schemas.openxmlformats.org/spreadsheetml/2006/main" count="332" uniqueCount="248">
  <si>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</si>
  <si>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</si>
  <si>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</si>
  <si>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</si>
  <si>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</si>
  <si>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</si>
  <si>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</si>
  <si>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</si>
  <si>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</si>
  <si>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</si>
  <si>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</si>
  <si>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</si>
  <si>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</si>
  <si>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</si>
  <si>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</si>
  <si>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</si>
  <si>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</si>
  <si>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</si>
  <si>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</si>
  <si>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</si>
  <si>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</si>
  <si>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</si>
  <si>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</si>
  <si>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</si>
  <si>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</si>
  <si>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</si>
  <si>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</si>
  <si>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</si>
  <si>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</si>
  <si>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</si>
  <si>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</si>
  <si>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</si>
  <si>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</si>
  <si>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</si>
  <si>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</si>
  <si>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</si>
  <si>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</si>
  <si>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</si>
  <si>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</si>
  <si>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</si>
  <si>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</si>
  <si>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</si>
  <si>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</si>
  <si>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</si>
  <si>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</si>
  <si>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</si>
  <si>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</si>
  <si>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</si>
  <si>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</si>
  <si>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</si>
  <si>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</si>
  <si>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</si>
  <si>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</si>
  <si>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</si>
  <si>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</si>
  <si>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</si>
  <si>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</si>
  <si>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</si>
  <si>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</si>
  <si>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</si>
  <si>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</si>
  <si>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</si>
  <si>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</si>
  <si>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</si>
  <si>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</si>
  <si>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</si>
  <si>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</si>
  <si>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</si>
  <si>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</si>
  <si>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</si>
  <si>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</si>
  <si>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</si>
  <si>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</si>
  <si>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</si>
  <si>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</si>
  <si>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</si>
  <si>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</si>
  <si>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</si>
  <si>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</si>
  <si>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</si>
  <si>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</si>
  <si>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</si>
  <si>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</si>
  <si>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</si>
  <si>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</si>
  <si>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</si>
  <si>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</si>
  <si>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</si>
  <si>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</si>
  <si>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</si>
  <si>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</si>
  <si>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</si>
  <si>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</si>
  <si>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</si>
  <si>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</si>
  <si>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</si>
  <si>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</si>
  <si>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</si>
  <si>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</si>
  <si>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</si>
  <si>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</si>
  <si>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</si>
  <si>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</si>
  <si>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</si>
  <si>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</si>
  <si>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</si>
  <si>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</si>
  <si>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</si>
  <si>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</si>
  <si>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</si>
  <si>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</si>
  <si>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</si>
  <si>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</si>
  <si>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</si>
  <si>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</si>
  <si>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</si>
  <si>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</si>
  <si>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</si>
  <si>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</si>
  <si>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</si>
  <si>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</si>
  <si>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</si>
  <si>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</si>
  <si>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</si>
  <si>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</si>
  <si>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</si>
  <si>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</si>
  <si>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</si>
  <si>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</si>
  <si>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</si>
  <si>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</si>
  <si>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</si>
  <si>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</si>
  <si>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</si>
  <si>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</si>
  <si>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</si>
  <si>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</si>
  <si>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</si>
  <si>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</si>
  <si>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</si>
  <si>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</si>
  <si>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</si>
  <si>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</si>
  <si>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</si>
  <si>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</si>
  <si>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</si>
  <si>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</si>
  <si>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</si>
  <si>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</si>
  <si>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</si>
  <si>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</si>
  <si>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</si>
  <si>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</si>
  <si>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</si>
  <si>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</si>
  <si>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</si>
  <si>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</si>
  <si>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</si>
  <si>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</si>
  <si>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</si>
  <si>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</si>
  <si>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</si>
  <si>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</si>
  <si>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</si>
  <si>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</si>
  <si>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</si>
  <si>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</si>
  <si>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</si>
  <si>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</si>
  <si>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</si>
  <si>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</si>
  <si>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</si>
  <si>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</si>
  <si>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</si>
  <si>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</si>
  <si>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</si>
  <si>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</si>
  <si>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</si>
  <si>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</si>
  <si>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</si>
  <si>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</si>
  <si>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</si>
  <si>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</si>
  <si>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</si>
  <si>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</si>
  <si>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</si>
  <si>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</si>
  <si>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</si>
  <si>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</si>
  <si>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</si>
  <si>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</si>
  <si>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</si>
  <si>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</si>
  <si>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</si>
  <si>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</si>
  <si>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</si>
  <si>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</si>
  <si>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</si>
  <si>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</si>
  <si>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</si>
  <si>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</si>
  <si>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</si>
  <si>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</si>
  <si>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</si>
  <si>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</si>
  <si>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</si>
  <si>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</si>
  <si>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</si>
  <si>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</si>
  <si>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</si>
  <si>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</si>
  <si>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</si>
  <si>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</si>
  <si>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</si>
  <si>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</si>
  <si>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</si>
  <si>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</si>
  <si>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</si>
  <si>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</si>
  <si>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</si>
  <si>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</si>
  <si>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</si>
  <si>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</si>
  <si>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</si>
  <si>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</si>
  <si>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</si>
  <si>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</si>
  <si>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</si>
  <si>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</si>
  <si>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</si>
  <si>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</si>
  <si>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</si>
  <si>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</si>
  <si>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</si>
  <si>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</si>
  <si>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</si>
  <si>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</si>
  <si>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</si>
  <si>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</si>
  <si>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</si>
  <si>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</si>
  <si>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</si>
  <si>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</si>
  <si>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</si>
  <si>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</si>
  <si>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31.03.2023</t>
  </si>
  <si>
    <t>ანგარიშგების პერიოდი: 01.01.2023 -31.03.2023</t>
  </si>
  <si>
    <t>საანგარიშო პერიოდი: 01.01.2023 - 31.03.2023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</si>
</sst>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80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165" fontId="3" fillId="0" borderId="0" xfId="0" applyNumberFormat="1" applyFont="1" applyAlignment="1">
      <alignment vertical="center"/>
    </xf>
    <xf numFmtId="165" fontId="4" fillId="0" borderId="0" xfId="319" applyNumberFormat="1" applyFont="1" applyFill="1" applyAlignment="1">
      <alignment vertical="center"/>
    </xf>
    <xf numFmtId="165" fontId="3" fillId="0" borderId="0" xfId="319" applyNumberFormat="1" applyFont="1" applyFill="1" applyAlignment="1">
      <alignment vertical="center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H2" sqref="H2"/>
    </sheetView>
  </sheetViews>
  <sheetFormatPr defaultColWidth="9.21875" defaultRowHeight="13.8"/>
  <cols>
    <col min="1" max="1" width="2" style="138" customWidth="1"/>
    <col min="2" max="2" width="11" style="138" customWidth="1"/>
    <col min="3" max="3" width="5.21875" style="138" customWidth="1"/>
    <col min="4" max="4" width="73.77734375" style="138" customWidth="1"/>
    <col min="5" max="5" width="17.44140625" style="138" customWidth="1"/>
    <col min="6" max="6" width="12.77734375" style="138" customWidth="1"/>
    <col min="7" max="7" width="9.21875" style="138" customWidth="1"/>
    <col min="8" max="16384" width="9.21875" style="138"/>
  </cols>
  <sheetData>
    <row r="2" spans="2:6" s="237" customFormat="1">
      <c r="B2" s="242" t="s">
        <v>84</v>
      </c>
      <c r="C2" s="242"/>
      <c r="D2" s="233" t="s">
        <v>244</v>
      </c>
      <c r="E2" s="238" t="s">
        <v>238</v>
      </c>
    </row>
    <row r="3" spans="2:6" s="237" customFormat="1">
      <c r="B3" s="243" t="s">
        <v>245</v>
      </c>
      <c r="C3" s="243"/>
      <c r="D3" s="243"/>
      <c r="E3" s="243"/>
    </row>
    <row r="4" spans="2:6">
      <c r="B4" s="139"/>
      <c r="C4" s="139"/>
    </row>
    <row r="5" spans="2:6" ht="18" customHeight="1">
      <c r="B5" s="140"/>
      <c r="C5" s="244" t="s">
        <v>85</v>
      </c>
      <c r="D5" s="245"/>
      <c r="E5" s="245"/>
    </row>
    <row r="6" spans="2:6" ht="14.4" thickBot="1">
      <c r="E6" s="188" t="s">
        <v>86</v>
      </c>
    </row>
    <row r="7" spans="2:6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6" s="146" customFormat="1" ht="6" customHeight="1">
      <c r="C8" s="147"/>
      <c r="D8" s="148"/>
      <c r="E8" s="149"/>
    </row>
    <row r="9" spans="2:6" s="150" customFormat="1" ht="14.4" thickBot="1">
      <c r="C9" s="246" t="s">
        <v>90</v>
      </c>
      <c r="D9" s="246"/>
      <c r="E9" s="246"/>
    </row>
    <row r="10" spans="2:6" s="156" customFormat="1" ht="15" customHeight="1">
      <c r="B10" s="151" t="s">
        <v>91</v>
      </c>
      <c r="C10" s="152">
        <v>1</v>
      </c>
      <c r="D10" s="153" t="s">
        <v>242</v>
      </c>
      <c r="E10" s="154">
        <v>6949763.21</v>
      </c>
      <c r="F10" s="240"/>
    </row>
    <row r="11" spans="2:6" s="156" customFormat="1" ht="15" customHeight="1">
      <c r="B11" s="157" t="s">
        <v>92</v>
      </c>
      <c r="C11" s="158">
        <v>2</v>
      </c>
      <c r="D11" s="159" t="s">
        <v>93</v>
      </c>
      <c r="E11" s="160">
        <v>39905667.120000005</v>
      </c>
      <c r="F11" s="240"/>
    </row>
    <row r="12" spans="2:6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  <c r="F12" s="240"/>
    </row>
    <row r="13" spans="2:6" s="156" customFormat="1" ht="15" customHeight="1">
      <c r="B13" s="157" t="s">
        <v>96</v>
      </c>
      <c r="C13" s="158">
        <v>4</v>
      </c>
      <c r="D13" s="162" t="s">
        <v>97</v>
      </c>
      <c r="E13" s="160">
        <v>1557833.67</v>
      </c>
      <c r="F13" s="240"/>
    </row>
    <row r="14" spans="2:6" s="156" customFormat="1" ht="27.6">
      <c r="B14" s="157" t="s">
        <v>98</v>
      </c>
      <c r="C14" s="158">
        <v>5</v>
      </c>
      <c r="D14" s="163" t="s">
        <v>99</v>
      </c>
      <c r="E14" s="160">
        <v>0</v>
      </c>
      <c r="F14" s="240"/>
    </row>
    <row r="15" spans="2:6" s="156" customFormat="1" ht="15" customHeight="1">
      <c r="B15" s="157" t="s">
        <v>100</v>
      </c>
      <c r="C15" s="158">
        <v>6</v>
      </c>
      <c r="D15" s="162" t="s">
        <v>101</v>
      </c>
      <c r="E15" s="160">
        <v>78522130.969947979</v>
      </c>
      <c r="F15" s="240"/>
    </row>
    <row r="16" spans="2:6" s="156" customFormat="1" ht="15" customHeight="1">
      <c r="B16" s="157" t="s">
        <v>102</v>
      </c>
      <c r="C16" s="158">
        <v>7</v>
      </c>
      <c r="D16" s="159" t="s">
        <v>103</v>
      </c>
      <c r="E16" s="160">
        <v>18503254.170000002</v>
      </c>
      <c r="F16" s="240"/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346438.57</v>
      </c>
      <c r="F17" s="240"/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  <c r="F18" s="240"/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  <c r="F19" s="240"/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4993340.7500000009</v>
      </c>
      <c r="F20" s="240"/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66207271.85777694</v>
      </c>
      <c r="F21" s="240"/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1471835.0899999999</v>
      </c>
      <c r="F22" s="240"/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2855517.1800000006</v>
      </c>
      <c r="F23" s="240"/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788069.17</v>
      </c>
      <c r="F24" s="240"/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3063807.1599999997</v>
      </c>
      <c r="F25" s="240"/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  <c r="F26" s="240"/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8092628.3149453215</v>
      </c>
      <c r="F27" s="240"/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233257557.23267025</v>
      </c>
      <c r="F28" s="240"/>
    </row>
    <row r="29" spans="2:6" s="150" customFormat="1" ht="6" customHeight="1">
      <c r="B29" s="170"/>
      <c r="C29" s="171"/>
      <c r="D29" s="172"/>
      <c r="E29" s="173"/>
      <c r="F29" s="240"/>
    </row>
    <row r="30" spans="2:6" s="150" customFormat="1" ht="14.4" thickBot="1">
      <c r="B30" s="170"/>
      <c r="C30" s="246" t="s">
        <v>128</v>
      </c>
      <c r="D30" s="246"/>
      <c r="E30" s="246"/>
      <c r="F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115927266.61192401</v>
      </c>
      <c r="F31" s="240"/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48806021.353214696</v>
      </c>
      <c r="F32" s="240"/>
    </row>
    <row r="33" spans="2:6" s="156" customFormat="1" ht="15" customHeight="1">
      <c r="B33" s="157" t="s">
        <v>133</v>
      </c>
      <c r="C33" s="158">
        <v>22</v>
      </c>
      <c r="D33" s="162" t="s">
        <v>134</v>
      </c>
      <c r="E33" s="160">
        <v>5078247.2481920421</v>
      </c>
      <c r="F33" s="240"/>
    </row>
    <row r="34" spans="2:6" s="156" customFormat="1" ht="15" customHeight="1">
      <c r="B34" s="157" t="s">
        <v>135</v>
      </c>
      <c r="C34" s="158">
        <v>23</v>
      </c>
      <c r="D34" s="175" t="s">
        <v>136</v>
      </c>
      <c r="E34" s="160">
        <v>391063.72935922205</v>
      </c>
      <c r="F34" s="240"/>
    </row>
    <row r="35" spans="2:6" s="156" customFormat="1" ht="15" customHeight="1">
      <c r="B35" s="157" t="s">
        <v>137</v>
      </c>
      <c r="C35" s="158">
        <v>24</v>
      </c>
      <c r="D35" s="175" t="s">
        <v>138</v>
      </c>
      <c r="E35" s="160">
        <v>1968259.1400000001</v>
      </c>
      <c r="F35" s="240"/>
    </row>
    <row r="36" spans="2:6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  <c r="F36" s="240"/>
    </row>
    <row r="37" spans="2:6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  <c r="F37" s="240"/>
    </row>
    <row r="38" spans="2:6" s="156" customFormat="1" ht="15" customHeight="1">
      <c r="B38" s="157" t="s">
        <v>143</v>
      </c>
      <c r="C38" s="158">
        <v>27</v>
      </c>
      <c r="D38" s="175" t="s">
        <v>144</v>
      </c>
      <c r="E38" s="160">
        <v>11209321.85</v>
      </c>
      <c r="F38" s="240"/>
    </row>
    <row r="39" spans="2:6" s="156" customFormat="1" ht="15" customHeight="1">
      <c r="B39" s="157" t="s">
        <v>145</v>
      </c>
      <c r="C39" s="158">
        <v>28</v>
      </c>
      <c r="D39" s="175" t="s">
        <v>146</v>
      </c>
      <c r="E39" s="160">
        <v>926100.80429935572</v>
      </c>
      <c r="F39" s="240"/>
    </row>
    <row r="40" spans="2:6" s="156" customFormat="1" ht="15" customHeight="1">
      <c r="B40" s="157" t="s">
        <v>147</v>
      </c>
      <c r="C40" s="158">
        <v>29</v>
      </c>
      <c r="D40" s="175" t="s">
        <v>148</v>
      </c>
      <c r="E40" s="160">
        <v>6730855.5697706519</v>
      </c>
      <c r="F40" s="240"/>
    </row>
    <row r="41" spans="2:6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191037136.30675995</v>
      </c>
      <c r="F41" s="240"/>
    </row>
    <row r="42" spans="2:6" s="179" customFormat="1" ht="6" customHeight="1">
      <c r="B42" s="177"/>
      <c r="C42" s="178"/>
      <c r="D42" s="172"/>
      <c r="E42" s="173"/>
      <c r="F42" s="240"/>
    </row>
    <row r="43" spans="2:6" s="150" customFormat="1" ht="14.4" thickBot="1">
      <c r="B43" s="180"/>
      <c r="C43" s="246" t="s">
        <v>151</v>
      </c>
      <c r="D43" s="246"/>
      <c r="E43" s="246"/>
      <c r="F43" s="240"/>
    </row>
    <row r="44" spans="2:6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  <c r="F44" s="240"/>
    </row>
    <row r="45" spans="2:6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  <c r="F45" s="240"/>
    </row>
    <row r="46" spans="2:6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  <c r="F46" s="240"/>
    </row>
    <row r="47" spans="2:6" s="156" customFormat="1" ht="15" customHeight="1">
      <c r="B47" s="157" t="s">
        <v>158</v>
      </c>
      <c r="C47" s="158">
        <v>34</v>
      </c>
      <c r="D47" s="175" t="s">
        <v>159</v>
      </c>
      <c r="E47" s="160">
        <v>778420.96115253563</v>
      </c>
      <c r="F47" s="240"/>
    </row>
    <row r="48" spans="2:6" s="156" customFormat="1" ht="15" customHeight="1">
      <c r="B48" s="157" t="s">
        <v>160</v>
      </c>
      <c r="C48" s="158">
        <v>35</v>
      </c>
      <c r="D48" s="175" t="s">
        <v>161</v>
      </c>
      <c r="E48" s="160">
        <v>1446036.1973556164</v>
      </c>
      <c r="F48" s="240"/>
    </row>
    <row r="49" spans="2:6" s="156" customFormat="1" ht="15" customHeight="1">
      <c r="B49" s="157" t="s">
        <v>162</v>
      </c>
      <c r="C49" s="158">
        <v>36</v>
      </c>
      <c r="D49" s="175" t="s">
        <v>163</v>
      </c>
      <c r="E49" s="160">
        <v>2024070.23</v>
      </c>
      <c r="F49" s="240"/>
    </row>
    <row r="50" spans="2:6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42220421.388508148</v>
      </c>
      <c r="F50" s="240"/>
    </row>
    <row r="51" spans="2:6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233257557.69526809</v>
      </c>
      <c r="F51" s="240"/>
    </row>
    <row r="52" spans="2:6" s="187" customFormat="1"/>
    <row r="53" spans="2:6" s="187" customFormat="1"/>
    <row r="54" spans="2:6">
      <c r="C54" s="247"/>
      <c r="D54" s="247"/>
      <c r="E54" s="247"/>
    </row>
    <row r="55" spans="2:6">
      <c r="C55" s="248"/>
      <c r="D55" s="248"/>
      <c r="E55" s="248"/>
    </row>
    <row r="56" spans="2:6">
      <c r="C56" s="247"/>
      <c r="D56" s="247"/>
      <c r="E56" s="247"/>
    </row>
    <row r="57" spans="2:6">
      <c r="C57" s="248"/>
      <c r="D57" s="248"/>
      <c r="E57" s="248"/>
    </row>
    <row r="58" spans="2:6" ht="15" customHeight="1">
      <c r="C58" s="247"/>
      <c r="D58" s="247"/>
      <c r="E58" s="247"/>
    </row>
    <row r="59" spans="2:6">
      <c r="C59" s="248"/>
      <c r="D59" s="248"/>
      <c r="E59" s="248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G2" sqref="G2"/>
    </sheetView>
  </sheetViews>
  <sheetFormatPr defaultColWidth="9.21875" defaultRowHeight="13.8"/>
  <cols>
    <col min="1" max="1" width="2" style="150" customWidth="1"/>
    <col min="2" max="2" width="11" style="150" customWidth="1"/>
    <col min="3" max="3" width="5.77734375" style="150" customWidth="1"/>
    <col min="4" max="4" width="81.77734375" style="150" customWidth="1"/>
    <col min="5" max="5" width="15.77734375" style="150" customWidth="1"/>
    <col min="6" max="16384" width="9.21875" style="150"/>
  </cols>
  <sheetData>
    <row r="1" spans="2:6" ht="15" customHeight="1">
      <c r="B1" s="249" t="s">
        <v>84</v>
      </c>
      <c r="C1" s="249"/>
      <c r="D1" s="189" t="s">
        <v>244</v>
      </c>
      <c r="E1" s="234" t="s">
        <v>239</v>
      </c>
    </row>
    <row r="2" spans="2:6" ht="15" customHeight="1">
      <c r="B2" s="249" t="s">
        <v>246</v>
      </c>
      <c r="C2" s="249"/>
      <c r="D2" s="249"/>
      <c r="E2" s="249"/>
    </row>
    <row r="3" spans="2:6" ht="15" customHeight="1"/>
    <row r="4" spans="2:6" s="190" customFormat="1" ht="12.75" customHeight="1">
      <c r="D4" s="250" t="s">
        <v>168</v>
      </c>
      <c r="E4" s="250"/>
    </row>
    <row r="5" spans="2:6" ht="15" customHeight="1" thickBot="1">
      <c r="E5" s="232" t="s">
        <v>86</v>
      </c>
    </row>
    <row r="6" spans="2:6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6" s="179" customFormat="1" ht="9" customHeight="1">
      <c r="C7" s="194"/>
      <c r="D7" s="194"/>
      <c r="E7" s="195"/>
    </row>
    <row r="8" spans="2:6" s="179" customFormat="1" ht="15" customHeight="1" thickBot="1">
      <c r="C8" s="251" t="s">
        <v>169</v>
      </c>
      <c r="D8" s="251"/>
      <c r="E8" s="251"/>
    </row>
    <row r="9" spans="2:6" ht="15" customHeight="1">
      <c r="B9" s="196" t="s">
        <v>91</v>
      </c>
      <c r="C9" s="197">
        <v>1</v>
      </c>
      <c r="D9" s="198" t="s">
        <v>170</v>
      </c>
      <c r="E9" s="199">
        <v>63887739.173067853</v>
      </c>
      <c r="F9" s="241"/>
    </row>
    <row r="10" spans="2:6" ht="15" customHeight="1">
      <c r="B10" s="200" t="s">
        <v>92</v>
      </c>
      <c r="C10" s="201">
        <v>2</v>
      </c>
      <c r="D10" s="202" t="s">
        <v>171</v>
      </c>
      <c r="E10" s="203">
        <v>63020976.808885083</v>
      </c>
      <c r="F10" s="241"/>
    </row>
    <row r="11" spans="2:6" ht="15" customHeight="1">
      <c r="B11" s="200" t="s">
        <v>94</v>
      </c>
      <c r="C11" s="201">
        <v>3</v>
      </c>
      <c r="D11" s="204" t="s">
        <v>172</v>
      </c>
      <c r="E11" s="203">
        <v>24104263.308489107</v>
      </c>
      <c r="F11" s="241"/>
    </row>
    <row r="12" spans="2:6" ht="15" customHeight="1">
      <c r="B12" s="200" t="s">
        <v>96</v>
      </c>
      <c r="C12" s="201">
        <v>4</v>
      </c>
      <c r="D12" s="205" t="s">
        <v>173</v>
      </c>
      <c r="E12" s="203">
        <v>40131220.023733854</v>
      </c>
      <c r="F12" s="241"/>
    </row>
    <row r="13" spans="2:6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16893719.079427518</v>
      </c>
      <c r="F13" s="241"/>
    </row>
    <row r="14" spans="2:6" ht="15" customHeight="1">
      <c r="B14" s="200" t="s">
        <v>100</v>
      </c>
      <c r="C14" s="201">
        <v>6</v>
      </c>
      <c r="D14" s="202" t="s">
        <v>175</v>
      </c>
      <c r="E14" s="203">
        <v>25511545.549999993</v>
      </c>
      <c r="F14" s="241"/>
    </row>
    <row r="15" spans="2:6" ht="15" customHeight="1">
      <c r="B15" s="200" t="s">
        <v>102</v>
      </c>
      <c r="C15" s="201">
        <v>7</v>
      </c>
      <c r="D15" s="202" t="s">
        <v>176</v>
      </c>
      <c r="E15" s="203">
        <v>14965855.494999997</v>
      </c>
      <c r="F15" s="241"/>
    </row>
    <row r="16" spans="2:6" ht="15" customHeight="1">
      <c r="B16" s="200" t="s">
        <v>104</v>
      </c>
      <c r="C16" s="201">
        <v>8</v>
      </c>
      <c r="D16" s="204" t="s">
        <v>177</v>
      </c>
      <c r="E16" s="203">
        <v>5899643.6190000065</v>
      </c>
      <c r="F16" s="241"/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4709354.1429999992</v>
      </c>
      <c r="F17" s="241"/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848783.03904877754</v>
      </c>
      <c r="F18" s="241"/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10887196.491951225</v>
      </c>
      <c r="F19" s="241"/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F20" s="241"/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3546311.46</v>
      </c>
      <c r="F21" s="241"/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9552834.0474762917</v>
      </c>
      <c r="F22" s="241"/>
    </row>
    <row r="23" spans="2:8" ht="9" customHeight="1">
      <c r="C23" s="171"/>
      <c r="D23" s="210"/>
      <c r="E23" s="173"/>
      <c r="F23" s="241"/>
    </row>
    <row r="24" spans="2:8" ht="15" customHeight="1" thickBot="1">
      <c r="C24" s="251" t="s">
        <v>184</v>
      </c>
      <c r="D24" s="251"/>
      <c r="E24" s="251"/>
      <c r="F24" s="241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766829.72394100006</v>
      </c>
      <c r="F25" s="241"/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295933.98701380001</v>
      </c>
      <c r="F26" s="241"/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-3652.9082919026259</v>
      </c>
      <c r="F27" s="241"/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-30423.851119055587</v>
      </c>
      <c r="F28" s="241"/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444124.79410004709</v>
      </c>
      <c r="F29" s="241"/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377018.86000000004</v>
      </c>
      <c r="F30" s="241"/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149239.4</v>
      </c>
      <c r="F31" s="241"/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-66076.909999999974</v>
      </c>
      <c r="F32" s="241"/>
    </row>
    <row r="33" spans="2:6" ht="15" customHeight="1">
      <c r="B33" s="200" t="s">
        <v>135</v>
      </c>
      <c r="C33" s="201">
        <v>23</v>
      </c>
      <c r="D33" s="204" t="s">
        <v>178</v>
      </c>
      <c r="E33" s="203">
        <v>88579.09</v>
      </c>
      <c r="F33" s="241"/>
    </row>
    <row r="34" spans="2:6" ht="15" customHeight="1">
      <c r="B34" s="200" t="s">
        <v>137</v>
      </c>
      <c r="C34" s="201">
        <v>24</v>
      </c>
      <c r="D34" s="204" t="s">
        <v>187</v>
      </c>
      <c r="E34" s="203">
        <v>0</v>
      </c>
      <c r="F34" s="241"/>
    </row>
    <row r="35" spans="2:6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73123.460000000079</v>
      </c>
      <c r="F35" s="241"/>
    </row>
    <row r="36" spans="2:6" ht="15" customHeight="1">
      <c r="B36" s="200" t="s">
        <v>141</v>
      </c>
      <c r="C36" s="201">
        <v>26</v>
      </c>
      <c r="D36" s="202" t="s">
        <v>189</v>
      </c>
      <c r="E36" s="203">
        <v>0</v>
      </c>
      <c r="F36" s="241"/>
    </row>
    <row r="37" spans="2:6" ht="15" customHeight="1">
      <c r="B37" s="200" t="s">
        <v>143</v>
      </c>
      <c r="C37" s="201">
        <v>27</v>
      </c>
      <c r="D37" s="204" t="s">
        <v>190</v>
      </c>
      <c r="E37" s="203">
        <v>0</v>
      </c>
      <c r="F37" s="241"/>
    </row>
    <row r="38" spans="2:6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  <c r="F38" s="241"/>
    </row>
    <row r="39" spans="2:6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  <c r="F39" s="241"/>
    </row>
    <row r="40" spans="2:6" s="156" customFormat="1" ht="15" customHeight="1">
      <c r="B40" s="200" t="s">
        <v>149</v>
      </c>
      <c r="C40" s="158">
        <v>30</v>
      </c>
      <c r="D40" s="159" t="s">
        <v>182</v>
      </c>
      <c r="E40" s="161">
        <v>-123934.43000000001</v>
      </c>
      <c r="F40" s="241"/>
    </row>
    <row r="41" spans="2:6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247066.90410004702</v>
      </c>
      <c r="F41" s="241"/>
    </row>
    <row r="42" spans="2:6" s="194" customFormat="1" ht="9" customHeight="1" thickBot="1">
      <c r="C42" s="171"/>
      <c r="D42" s="212"/>
      <c r="E42" s="213"/>
      <c r="F42" s="241"/>
    </row>
    <row r="43" spans="2:6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9799900.9515763391</v>
      </c>
      <c r="F43" s="241"/>
    </row>
    <row r="44" spans="2:6" ht="9" customHeight="1">
      <c r="C44" s="171"/>
      <c r="D44" s="212"/>
      <c r="E44" s="173"/>
      <c r="F44" s="241"/>
    </row>
    <row r="45" spans="2:6" ht="15" customHeight="1" thickBot="1">
      <c r="C45" s="171"/>
      <c r="D45" s="251" t="s">
        <v>195</v>
      </c>
      <c r="E45" s="251"/>
      <c r="F45" s="241"/>
    </row>
    <row r="46" spans="2:6" ht="15" customHeight="1">
      <c r="B46" s="196" t="s">
        <v>156</v>
      </c>
      <c r="C46" s="197">
        <v>33</v>
      </c>
      <c r="D46" s="218" t="s">
        <v>196</v>
      </c>
      <c r="E46" s="199">
        <v>0</v>
      </c>
      <c r="F46" s="241"/>
    </row>
    <row r="47" spans="2:6" ht="15" customHeight="1">
      <c r="B47" s="200" t="s">
        <v>158</v>
      </c>
      <c r="C47" s="201">
        <v>34</v>
      </c>
      <c r="D47" s="202" t="s">
        <v>197</v>
      </c>
      <c r="E47" s="203">
        <v>0</v>
      </c>
      <c r="F47" s="241"/>
    </row>
    <row r="48" spans="2:6" ht="15" customHeight="1">
      <c r="B48" s="219" t="s">
        <v>160</v>
      </c>
      <c r="C48" s="201">
        <v>35</v>
      </c>
      <c r="D48" s="202" t="s">
        <v>198</v>
      </c>
      <c r="E48" s="203">
        <v>0</v>
      </c>
      <c r="F48" s="241"/>
    </row>
    <row r="49" spans="2:6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  <c r="F49" s="241"/>
    </row>
    <row r="50" spans="2:6" ht="8.25" customHeight="1">
      <c r="C50" s="171"/>
      <c r="D50" s="210"/>
      <c r="E50" s="173"/>
      <c r="F50" s="241"/>
    </row>
    <row r="51" spans="2:6" ht="15" customHeight="1" thickBot="1">
      <c r="C51" s="251" t="s">
        <v>200</v>
      </c>
      <c r="D51" s="251"/>
      <c r="E51" s="251"/>
      <c r="F51" s="241"/>
    </row>
    <row r="52" spans="2:6" ht="15" customHeight="1">
      <c r="B52" s="196" t="s">
        <v>164</v>
      </c>
      <c r="C52" s="197">
        <v>37</v>
      </c>
      <c r="D52" s="198" t="s">
        <v>201</v>
      </c>
      <c r="E52" s="199">
        <v>1280923.7999999998</v>
      </c>
      <c r="F52" s="241"/>
    </row>
    <row r="53" spans="2:6" ht="15" customHeight="1">
      <c r="B53" s="200" t="s">
        <v>166</v>
      </c>
      <c r="C53" s="201">
        <v>38</v>
      </c>
      <c r="D53" s="204" t="s">
        <v>202</v>
      </c>
      <c r="E53" s="203">
        <v>0</v>
      </c>
      <c r="F53" s="241"/>
    </row>
    <row r="54" spans="2:6" ht="15" customHeight="1">
      <c r="B54" s="200" t="s">
        <v>203</v>
      </c>
      <c r="C54" s="201">
        <v>39</v>
      </c>
      <c r="D54" s="204" t="s">
        <v>204</v>
      </c>
      <c r="E54" s="203">
        <v>20773.689999999999</v>
      </c>
      <c r="F54" s="241"/>
    </row>
    <row r="55" spans="2:6" ht="15" customHeight="1">
      <c r="B55" s="200" t="s">
        <v>205</v>
      </c>
      <c r="C55" s="201">
        <v>40</v>
      </c>
      <c r="D55" s="204" t="s">
        <v>206</v>
      </c>
      <c r="E55" s="203">
        <v>0</v>
      </c>
      <c r="F55" s="241"/>
    </row>
    <row r="56" spans="2:6" ht="15" customHeight="1">
      <c r="B56" s="200" t="s">
        <v>207</v>
      </c>
      <c r="C56" s="201">
        <v>41</v>
      </c>
      <c r="D56" s="204" t="s">
        <v>109</v>
      </c>
      <c r="E56" s="203">
        <v>0</v>
      </c>
      <c r="F56" s="241"/>
    </row>
    <row r="57" spans="2:6" ht="15" customHeight="1">
      <c r="B57" s="200" t="s">
        <v>208</v>
      </c>
      <c r="C57" s="201">
        <v>42</v>
      </c>
      <c r="D57" s="204" t="s">
        <v>111</v>
      </c>
      <c r="E57" s="203">
        <v>349306.40000000061</v>
      </c>
      <c r="F57" s="241"/>
    </row>
    <row r="58" spans="2:6" ht="15" customHeight="1">
      <c r="B58" s="200" t="s">
        <v>209</v>
      </c>
      <c r="C58" s="201">
        <v>43</v>
      </c>
      <c r="D58" s="204" t="s">
        <v>119</v>
      </c>
      <c r="E58" s="203">
        <v>0</v>
      </c>
      <c r="F58" s="241"/>
    </row>
    <row r="59" spans="2:6" ht="15" customHeight="1">
      <c r="B59" s="200" t="s">
        <v>210</v>
      </c>
      <c r="C59" s="201">
        <v>44</v>
      </c>
      <c r="D59" s="204" t="s">
        <v>211</v>
      </c>
      <c r="E59" s="203">
        <v>362.47</v>
      </c>
      <c r="F59" s="241"/>
    </row>
    <row r="60" spans="2:6" ht="15" customHeight="1">
      <c r="B60" s="200" t="s">
        <v>212</v>
      </c>
      <c r="C60" s="201">
        <v>45</v>
      </c>
      <c r="D60" s="204" t="s">
        <v>213</v>
      </c>
      <c r="E60" s="203">
        <v>0</v>
      </c>
      <c r="F60" s="241"/>
    </row>
    <row r="61" spans="2:6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1651366.3600000003</v>
      </c>
      <c r="F61" s="241"/>
    </row>
    <row r="62" spans="2:6" s="210" customFormat="1" ht="9" customHeight="1">
      <c r="C62" s="171"/>
      <c r="E62" s="213"/>
      <c r="F62" s="241"/>
    </row>
    <row r="63" spans="2:6" s="210" customFormat="1" ht="15" customHeight="1" thickBot="1">
      <c r="C63" s="252" t="s">
        <v>216</v>
      </c>
      <c r="D63" s="252"/>
      <c r="E63" s="252"/>
      <c r="F63" s="241"/>
    </row>
    <row r="64" spans="2:6" ht="15" customHeight="1">
      <c r="B64" s="196" t="s">
        <v>217</v>
      </c>
      <c r="C64" s="197">
        <v>47</v>
      </c>
      <c r="D64" s="222" t="s">
        <v>218</v>
      </c>
      <c r="E64" s="199">
        <v>6435989.0299999993</v>
      </c>
      <c r="F64" s="241"/>
    </row>
    <row r="65" spans="2:6" ht="15" customHeight="1">
      <c r="B65" s="200" t="s">
        <v>219</v>
      </c>
      <c r="C65" s="201">
        <v>48</v>
      </c>
      <c r="D65" s="223" t="s">
        <v>220</v>
      </c>
      <c r="E65" s="203">
        <v>2640755.6000000034</v>
      </c>
      <c r="F65" s="241"/>
    </row>
    <row r="66" spans="2:6" ht="15" customHeight="1">
      <c r="B66" s="200" t="s">
        <v>221</v>
      </c>
      <c r="C66" s="201">
        <v>49</v>
      </c>
      <c r="D66" s="223" t="s">
        <v>222</v>
      </c>
      <c r="E66" s="203">
        <v>11020.967287499998</v>
      </c>
      <c r="F66" s="241"/>
    </row>
    <row r="67" spans="2:6" ht="15" customHeight="1">
      <c r="B67" s="200" t="s">
        <v>223</v>
      </c>
      <c r="C67" s="201">
        <v>50</v>
      </c>
      <c r="D67" s="223" t="s">
        <v>224</v>
      </c>
      <c r="E67" s="203">
        <v>281713.59999999998</v>
      </c>
      <c r="F67" s="241"/>
    </row>
    <row r="68" spans="2:6" ht="15" customHeight="1">
      <c r="B68" s="200" t="s">
        <v>225</v>
      </c>
      <c r="C68" s="201">
        <v>51</v>
      </c>
      <c r="D68" s="223" t="s">
        <v>226</v>
      </c>
      <c r="E68" s="203">
        <v>2371.2799999999997</v>
      </c>
      <c r="F68" s="241"/>
    </row>
    <row r="69" spans="2:6" ht="15" customHeight="1">
      <c r="B69" s="200" t="s">
        <v>227</v>
      </c>
      <c r="C69" s="201">
        <v>52</v>
      </c>
      <c r="D69" s="223" t="s">
        <v>228</v>
      </c>
      <c r="E69" s="203">
        <v>0</v>
      </c>
      <c r="F69" s="241"/>
    </row>
    <row r="70" spans="2:6" ht="15" customHeight="1" thickBot="1">
      <c r="B70" s="224" t="s">
        <v>229</v>
      </c>
      <c r="C70" s="225">
        <v>53</v>
      </c>
      <c r="D70" s="226" t="s">
        <v>230</v>
      </c>
      <c r="E70" s="227">
        <v>-378197.8350487799</v>
      </c>
      <c r="F70" s="241"/>
    </row>
    <row r="71" spans="2:6" s="179" customFormat="1" ht="9" customHeight="1" thickBot="1">
      <c r="C71" s="178"/>
      <c r="D71" s="228"/>
      <c r="E71" s="229"/>
      <c r="F71" s="241"/>
    </row>
    <row r="72" spans="2:6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1701218.9992400578</v>
      </c>
      <c r="F72" s="241"/>
    </row>
    <row r="73" spans="2:6" s="156" customFormat="1" ht="15" customHeight="1">
      <c r="B73" s="200" t="s">
        <v>233</v>
      </c>
      <c r="C73" s="158">
        <v>55</v>
      </c>
      <c r="D73" s="230" t="s">
        <v>234</v>
      </c>
      <c r="E73" s="161">
        <v>255182.84988600871</v>
      </c>
      <c r="F73" s="241"/>
    </row>
    <row r="74" spans="2:6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1446036.149354049</v>
      </c>
      <c r="F74" s="241"/>
    </row>
    <row r="75" spans="2:6">
      <c r="D75" s="231"/>
    </row>
    <row r="76" spans="2:6">
      <c r="C76" s="247"/>
      <c r="D76" s="247"/>
      <c r="E76" s="247"/>
    </row>
    <row r="77" spans="2:6">
      <c r="C77" s="248"/>
      <c r="D77" s="248"/>
      <c r="E77" s="248"/>
    </row>
    <row r="78" spans="2:6">
      <c r="C78" s="247"/>
      <c r="D78" s="247"/>
      <c r="E78" s="247"/>
    </row>
    <row r="79" spans="2:6">
      <c r="C79" s="248"/>
      <c r="D79" s="248"/>
      <c r="E79" s="248"/>
    </row>
    <row r="80" spans="2:6">
      <c r="C80" s="247"/>
      <c r="D80" s="247"/>
      <c r="E80" s="247"/>
    </row>
    <row r="81" spans="3:5">
      <c r="C81" s="248"/>
      <c r="D81" s="248"/>
      <c r="E81" s="248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5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J3" sqref="J3"/>
    </sheetView>
  </sheetViews>
  <sheetFormatPr defaultColWidth="9.21875" defaultRowHeight="13.8"/>
  <cols>
    <col min="1" max="1" width="5.77734375" style="5" customWidth="1"/>
    <col min="2" max="2" width="49.5546875" style="5" customWidth="1"/>
    <col min="3" max="6" width="11.5546875" style="5" customWidth="1"/>
    <col min="7" max="7" width="13.21875" style="5" customWidth="1"/>
    <col min="8" max="8" width="19.21875" style="5" customWidth="1"/>
    <col min="9" max="9" width="12.21875" style="5" customWidth="1"/>
    <col min="10" max="14" width="11.44140625" style="5" customWidth="1"/>
    <col min="15" max="15" width="12.21875" style="5" customWidth="1"/>
    <col min="16" max="16" width="11.21875" style="5" customWidth="1"/>
    <col min="17" max="17" width="10.21875" style="5" customWidth="1"/>
    <col min="18" max="25" width="10.77734375" style="5" customWidth="1"/>
    <col min="26" max="27" width="11.44140625" style="5" customWidth="1"/>
    <col min="28" max="28" width="3" style="5" customWidth="1"/>
    <col min="29" max="32" width="9.21875" style="5"/>
    <col min="33" max="34" width="10.21875" style="5" customWidth="1"/>
    <col min="35" max="36" width="10.77734375" style="5" customWidth="1"/>
    <col min="37" max="16384" width="9.21875" style="5"/>
  </cols>
  <sheetData>
    <row r="1" spans="1:38">
      <c r="A1" s="272" t="s">
        <v>237</v>
      </c>
      <c r="B1" s="272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  <c r="Y5" s="239"/>
    </row>
    <row r="6" spans="1:38" ht="15" customHeight="1">
      <c r="A6" s="137"/>
      <c r="B6" s="137"/>
      <c r="C6" s="264" t="s">
        <v>82</v>
      </c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C6" s="266" t="s">
        <v>83</v>
      </c>
      <c r="AD6" s="266"/>
      <c r="AE6" s="266"/>
      <c r="AF6" s="266"/>
      <c r="AG6" s="266"/>
      <c r="AH6" s="266"/>
      <c r="AI6" s="266"/>
      <c r="AJ6" s="266"/>
      <c r="AK6" s="266"/>
      <c r="AL6" s="266"/>
    </row>
    <row r="7" spans="1:38" ht="15.75" customHeight="1" thickBot="1">
      <c r="A7" s="137"/>
      <c r="B7" s="137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C7" s="267"/>
      <c r="AD7" s="267"/>
      <c r="AE7" s="267"/>
      <c r="AF7" s="267"/>
      <c r="AG7" s="267"/>
      <c r="AH7" s="267"/>
      <c r="AI7" s="267"/>
      <c r="AJ7" s="267"/>
      <c r="AK7" s="267"/>
      <c r="AL7" s="267"/>
    </row>
    <row r="8" spans="1:38" s="1" customFormat="1" ht="89.25" customHeight="1">
      <c r="A8" s="273" t="s">
        <v>23</v>
      </c>
      <c r="B8" s="268" t="s">
        <v>70</v>
      </c>
      <c r="C8" s="279" t="s">
        <v>22</v>
      </c>
      <c r="D8" s="257"/>
      <c r="E8" s="257"/>
      <c r="F8" s="257"/>
      <c r="G8" s="257"/>
      <c r="H8" s="269" t="s">
        <v>240</v>
      </c>
      <c r="I8" s="257" t="s">
        <v>71</v>
      </c>
      <c r="J8" s="257"/>
      <c r="K8" s="257" t="s">
        <v>72</v>
      </c>
      <c r="L8" s="257"/>
      <c r="M8" s="257"/>
      <c r="N8" s="257"/>
      <c r="O8" s="257"/>
      <c r="P8" s="257" t="s">
        <v>73</v>
      </c>
      <c r="Q8" s="257"/>
      <c r="R8" s="257" t="s">
        <v>74</v>
      </c>
      <c r="S8" s="257"/>
      <c r="T8" s="257"/>
      <c r="U8" s="257"/>
      <c r="V8" s="257"/>
      <c r="W8" s="257"/>
      <c r="X8" s="257"/>
      <c r="Y8" s="257"/>
      <c r="Z8" s="257" t="s">
        <v>77</v>
      </c>
      <c r="AA8" s="268"/>
      <c r="AC8" s="256" t="s">
        <v>71</v>
      </c>
      <c r="AD8" s="257"/>
      <c r="AE8" s="257" t="s">
        <v>72</v>
      </c>
      <c r="AF8" s="257"/>
      <c r="AG8" s="257" t="s">
        <v>78</v>
      </c>
      <c r="AH8" s="257"/>
      <c r="AI8" s="257" t="s">
        <v>79</v>
      </c>
      <c r="AJ8" s="257"/>
      <c r="AK8" s="257" t="s">
        <v>77</v>
      </c>
      <c r="AL8" s="268"/>
    </row>
    <row r="9" spans="1:38" s="1" customFormat="1" ht="50.25" customHeight="1">
      <c r="A9" s="274"/>
      <c r="B9" s="276"/>
      <c r="C9" s="278" t="s">
        <v>15</v>
      </c>
      <c r="D9" s="255"/>
      <c r="E9" s="255"/>
      <c r="F9" s="255"/>
      <c r="G9" s="12" t="s">
        <v>16</v>
      </c>
      <c r="H9" s="270"/>
      <c r="I9" s="253" t="s">
        <v>0</v>
      </c>
      <c r="J9" s="253" t="s">
        <v>1</v>
      </c>
      <c r="K9" s="255" t="s">
        <v>0</v>
      </c>
      <c r="L9" s="255"/>
      <c r="M9" s="255"/>
      <c r="N9" s="255"/>
      <c r="O9" s="12" t="s">
        <v>1</v>
      </c>
      <c r="P9" s="253" t="s">
        <v>80</v>
      </c>
      <c r="Q9" s="253" t="s">
        <v>81</v>
      </c>
      <c r="R9" s="255" t="s">
        <v>75</v>
      </c>
      <c r="S9" s="255"/>
      <c r="T9" s="255"/>
      <c r="U9" s="255"/>
      <c r="V9" s="255" t="s">
        <v>76</v>
      </c>
      <c r="W9" s="255"/>
      <c r="X9" s="255"/>
      <c r="Y9" s="255"/>
      <c r="Z9" s="253" t="s">
        <v>17</v>
      </c>
      <c r="AA9" s="260" t="s">
        <v>18</v>
      </c>
      <c r="AC9" s="258" t="s">
        <v>0</v>
      </c>
      <c r="AD9" s="253" t="s">
        <v>1</v>
      </c>
      <c r="AE9" s="253" t="s">
        <v>0</v>
      </c>
      <c r="AF9" s="253" t="s">
        <v>1</v>
      </c>
      <c r="AG9" s="253" t="s">
        <v>80</v>
      </c>
      <c r="AH9" s="253" t="s">
        <v>81</v>
      </c>
      <c r="AI9" s="253" t="s">
        <v>75</v>
      </c>
      <c r="AJ9" s="253" t="s">
        <v>76</v>
      </c>
      <c r="AK9" s="253" t="s">
        <v>17</v>
      </c>
      <c r="AL9" s="260" t="s">
        <v>18</v>
      </c>
    </row>
    <row r="10" spans="1:38" s="1" customFormat="1" ht="102.75" customHeight="1" thickBot="1">
      <c r="A10" s="275"/>
      <c r="B10" s="277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1"/>
      <c r="I10" s="254"/>
      <c r="J10" s="25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4"/>
      <c r="Q10" s="25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4"/>
      <c r="AA10" s="261"/>
      <c r="AC10" s="259"/>
      <c r="AD10" s="254"/>
      <c r="AE10" s="254"/>
      <c r="AF10" s="254"/>
      <c r="AG10" s="254"/>
      <c r="AH10" s="254"/>
      <c r="AI10" s="254"/>
      <c r="AJ10" s="254"/>
      <c r="AK10" s="254"/>
      <c r="AL10" s="261"/>
    </row>
    <row r="11" spans="1:38" s="1" customFormat="1" ht="25.05" customHeight="1" thickBot="1">
      <c r="A11" s="13" t="s">
        <v>24</v>
      </c>
      <c r="B11" s="3" t="s">
        <v>25</v>
      </c>
      <c r="C11" s="24">
        <f t="shared" ref="C11:AL11" si="0">SUM(C12:C15)</f>
        <v>346422</v>
      </c>
      <c r="D11" s="90">
        <f t="shared" si="0"/>
        <v>1040</v>
      </c>
      <c r="E11" s="90">
        <f t="shared" si="0"/>
        <v>24972</v>
      </c>
      <c r="F11" s="90">
        <f t="shared" si="0"/>
        <v>372434</v>
      </c>
      <c r="G11" s="90">
        <f t="shared" si="0"/>
        <v>53341</v>
      </c>
      <c r="H11" s="47"/>
      <c r="I11" s="90">
        <f t="shared" si="0"/>
        <v>795303.05840999982</v>
      </c>
      <c r="J11" s="90">
        <f t="shared" si="0"/>
        <v>315779.27783440001</v>
      </c>
      <c r="K11" s="90">
        <f t="shared" si="0"/>
        <v>525990.15139900008</v>
      </c>
      <c r="L11" s="90">
        <f t="shared" si="0"/>
        <v>132546.49254199999</v>
      </c>
      <c r="M11" s="90">
        <f t="shared" si="0"/>
        <v>85950.87</v>
      </c>
      <c r="N11" s="75">
        <f>SUM(N12:N15)</f>
        <v>744487.5139410001</v>
      </c>
      <c r="O11" s="90">
        <f t="shared" si="0"/>
        <v>295933.98701380001</v>
      </c>
      <c r="P11" s="90">
        <f t="shared" si="0"/>
        <v>748140.42223290238</v>
      </c>
      <c r="Q11" s="90">
        <f t="shared" si="0"/>
        <v>421782.58410004678</v>
      </c>
      <c r="R11" s="90">
        <f t="shared" si="0"/>
        <v>152018.86000000004</v>
      </c>
      <c r="S11" s="90">
        <f t="shared" si="0"/>
        <v>155000</v>
      </c>
      <c r="T11" s="90">
        <f t="shared" si="0"/>
        <v>70000</v>
      </c>
      <c r="U11" s="66">
        <f t="shared" si="0"/>
        <v>377018.86000000004</v>
      </c>
      <c r="V11" s="90">
        <f t="shared" si="0"/>
        <v>105301.91950300113</v>
      </c>
      <c r="W11" s="90">
        <f t="shared" si="0"/>
        <v>79605.387487171669</v>
      </c>
      <c r="X11" s="90">
        <f t="shared" si="0"/>
        <v>42872.153009827249</v>
      </c>
      <c r="Y11" s="66">
        <f>SUM(Y12:Y15)</f>
        <v>227779.46000000005</v>
      </c>
      <c r="Z11" s="90">
        <f t="shared" si="0"/>
        <v>310941.95</v>
      </c>
      <c r="AA11" s="91">
        <f t="shared" si="0"/>
        <v>73123.460000000021</v>
      </c>
      <c r="AC11" s="89">
        <f t="shared" si="0"/>
        <v>22342.21</v>
      </c>
      <c r="AD11" s="90">
        <f t="shared" si="0"/>
        <v>0</v>
      </c>
      <c r="AE11" s="90">
        <f t="shared" si="0"/>
        <v>22342.21</v>
      </c>
      <c r="AF11" s="90">
        <f t="shared" si="0"/>
        <v>0</v>
      </c>
      <c r="AG11" s="90">
        <f t="shared" si="0"/>
        <v>22342.21</v>
      </c>
      <c r="AH11" s="90">
        <f t="shared" si="0"/>
        <v>22342.21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.05" customHeight="1">
      <c r="A12" s="17"/>
      <c r="B12" s="39" t="s">
        <v>26</v>
      </c>
      <c r="C12" s="125">
        <v>346422</v>
      </c>
      <c r="D12" s="93">
        <v>1040</v>
      </c>
      <c r="E12" s="93">
        <v>24972</v>
      </c>
      <c r="F12" s="62">
        <f>SUM(C12:E12)</f>
        <v>372434</v>
      </c>
      <c r="G12" s="93">
        <v>53341</v>
      </c>
      <c r="H12" s="46"/>
      <c r="I12" s="93">
        <v>795303.05840999982</v>
      </c>
      <c r="J12" s="93">
        <v>315779.27783440001</v>
      </c>
      <c r="K12" s="93">
        <v>525990.15139900008</v>
      </c>
      <c r="L12" s="93">
        <v>132546.49254199999</v>
      </c>
      <c r="M12" s="93">
        <v>85950.87</v>
      </c>
      <c r="N12" s="76">
        <f>SUM(K12:M12)</f>
        <v>744487.5139410001</v>
      </c>
      <c r="O12" s="93">
        <v>295933.98701380001</v>
      </c>
      <c r="P12" s="93">
        <v>748140.42223290238</v>
      </c>
      <c r="Q12" s="93">
        <v>421782.58410004678</v>
      </c>
      <c r="R12" s="93">
        <v>152018.86000000004</v>
      </c>
      <c r="S12" s="93">
        <v>155000</v>
      </c>
      <c r="T12" s="93">
        <v>70000</v>
      </c>
      <c r="U12" s="62">
        <f>SUM(R12:T12)</f>
        <v>377018.86000000004</v>
      </c>
      <c r="V12" s="93">
        <v>105301.91950300113</v>
      </c>
      <c r="W12" s="93">
        <v>79605.387487171669</v>
      </c>
      <c r="X12" s="93">
        <v>42872.153009827249</v>
      </c>
      <c r="Y12" s="62">
        <f>SUM(V12:X12)</f>
        <v>227779.46000000005</v>
      </c>
      <c r="Z12" s="93">
        <v>310941.95</v>
      </c>
      <c r="AA12" s="94">
        <v>73123.460000000021</v>
      </c>
      <c r="AC12" s="92">
        <v>22342.21</v>
      </c>
      <c r="AD12" s="93">
        <v>0</v>
      </c>
      <c r="AE12" s="93">
        <v>22342.21</v>
      </c>
      <c r="AF12" s="93">
        <v>0</v>
      </c>
      <c r="AG12" s="93">
        <v>22342.21</v>
      </c>
      <c r="AH12" s="93">
        <v>22342.21</v>
      </c>
      <c r="AI12" s="93">
        <v>0</v>
      </c>
      <c r="AJ12" s="93">
        <v>0</v>
      </c>
      <c r="AK12" s="93">
        <v>0</v>
      </c>
      <c r="AL12" s="94">
        <v>0</v>
      </c>
    </row>
    <row r="13" spans="1:38" ht="25.0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.0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.0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.05" customHeight="1" thickBot="1">
      <c r="A16" s="13" t="s">
        <v>30</v>
      </c>
      <c r="B16" s="3" t="s">
        <v>11</v>
      </c>
      <c r="C16" s="26">
        <v>47602</v>
      </c>
      <c r="D16" s="102">
        <v>22570</v>
      </c>
      <c r="E16" s="102">
        <v>64</v>
      </c>
      <c r="F16" s="65">
        <f>SUM(C16:E16)</f>
        <v>70236</v>
      </c>
      <c r="G16" s="102">
        <v>58654</v>
      </c>
      <c r="H16" s="47"/>
      <c r="I16" s="102">
        <v>832312.27454499993</v>
      </c>
      <c r="J16" s="102">
        <v>0</v>
      </c>
      <c r="K16" s="102">
        <v>619760.27454499993</v>
      </c>
      <c r="L16" s="102">
        <v>192720.5</v>
      </c>
      <c r="M16" s="102">
        <v>0</v>
      </c>
      <c r="N16" s="79">
        <f>SUM(K16:M16)</f>
        <v>812480.77454499993</v>
      </c>
      <c r="O16" s="102">
        <v>0</v>
      </c>
      <c r="P16" s="102">
        <v>808944.06179998512</v>
      </c>
      <c r="Q16" s="102">
        <v>808944.06179998512</v>
      </c>
      <c r="R16" s="102">
        <v>75443.360000000001</v>
      </c>
      <c r="S16" s="102">
        <v>75480.2</v>
      </c>
      <c r="T16" s="102">
        <v>0</v>
      </c>
      <c r="U16" s="65">
        <f>SUM(R16:T16)</f>
        <v>150923.56</v>
      </c>
      <c r="V16" s="102">
        <v>75443.360000000001</v>
      </c>
      <c r="W16" s="102">
        <v>75480.2</v>
      </c>
      <c r="X16" s="102">
        <v>0</v>
      </c>
      <c r="Y16" s="65">
        <f>SUM(V16:X16)</f>
        <v>150923.56</v>
      </c>
      <c r="Z16" s="102">
        <v>138236.43999999997</v>
      </c>
      <c r="AA16" s="103">
        <v>138236.43999999997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.05" customHeight="1" thickBot="1">
      <c r="A17" s="13" t="s">
        <v>31</v>
      </c>
      <c r="B17" s="3" t="s">
        <v>32</v>
      </c>
      <c r="C17" s="24">
        <f>SUM(C18:C19)</f>
        <v>73511</v>
      </c>
      <c r="D17" s="90">
        <f>SUM(D18:D19)</f>
        <v>1622</v>
      </c>
      <c r="E17" s="90">
        <f>SUM(E18:E19)</f>
        <v>50</v>
      </c>
      <c r="F17" s="66">
        <f>SUM(F18:F19)</f>
        <v>75183</v>
      </c>
      <c r="G17" s="90">
        <f>SUM(G18:G19)</f>
        <v>102278</v>
      </c>
      <c r="H17" s="50"/>
      <c r="I17" s="90">
        <f t="shared" ref="I17:AA17" si="1">SUM(I18:I19)</f>
        <v>589875.73791100003</v>
      </c>
      <c r="J17" s="90">
        <f t="shared" si="1"/>
        <v>28738.363354000001</v>
      </c>
      <c r="K17" s="90">
        <f t="shared" si="1"/>
        <v>521209.61275099998</v>
      </c>
      <c r="L17" s="90">
        <f t="shared" si="1"/>
        <v>50060.821534999995</v>
      </c>
      <c r="M17" s="90">
        <f t="shared" si="1"/>
        <v>0</v>
      </c>
      <c r="N17" s="75">
        <f t="shared" si="1"/>
        <v>571270.43428599997</v>
      </c>
      <c r="O17" s="90">
        <f t="shared" si="1"/>
        <v>28738.363354000001</v>
      </c>
      <c r="P17" s="90">
        <f t="shared" si="1"/>
        <v>396156.65252986719</v>
      </c>
      <c r="Q17" s="90">
        <f t="shared" si="1"/>
        <v>310681.84565077105</v>
      </c>
      <c r="R17" s="90">
        <f t="shared" si="1"/>
        <v>24846.129999999095</v>
      </c>
      <c r="S17" s="90">
        <f t="shared" si="1"/>
        <v>122.27999999999895</v>
      </c>
      <c r="T17" s="90">
        <f t="shared" si="1"/>
        <v>0</v>
      </c>
      <c r="U17" s="66">
        <f t="shared" si="1"/>
        <v>24968.409999999094</v>
      </c>
      <c r="V17" s="90">
        <f t="shared" si="1"/>
        <v>18590.729999998464</v>
      </c>
      <c r="W17" s="90">
        <f t="shared" si="1"/>
        <v>122.27999999999895</v>
      </c>
      <c r="X17" s="90">
        <f t="shared" si="1"/>
        <v>0</v>
      </c>
      <c r="Y17" s="66">
        <f t="shared" si="1"/>
        <v>18713.009999998463</v>
      </c>
      <c r="Z17" s="90">
        <f t="shared" si="1"/>
        <v>31101.928999999069</v>
      </c>
      <c r="AA17" s="91">
        <f t="shared" si="1"/>
        <v>24885.259999998638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.05" customHeight="1">
      <c r="A18" s="17"/>
      <c r="B18" s="6" t="s">
        <v>33</v>
      </c>
      <c r="C18" s="27">
        <v>70971</v>
      </c>
      <c r="D18" s="105">
        <v>8</v>
      </c>
      <c r="E18" s="105">
        <v>50</v>
      </c>
      <c r="F18" s="67">
        <f>SUM(C18:E18)</f>
        <v>71029</v>
      </c>
      <c r="G18" s="105">
        <v>89417</v>
      </c>
      <c r="H18" s="49"/>
      <c r="I18" s="105">
        <v>391472.525074</v>
      </c>
      <c r="J18" s="105">
        <v>28738.363354000001</v>
      </c>
      <c r="K18" s="105">
        <v>389444.36507399997</v>
      </c>
      <c r="L18" s="105">
        <v>0</v>
      </c>
      <c r="M18" s="105">
        <v>0</v>
      </c>
      <c r="N18" s="80">
        <f>SUM(K18:M18)</f>
        <v>389444.36507399997</v>
      </c>
      <c r="O18" s="105">
        <v>28738.363354000001</v>
      </c>
      <c r="P18" s="105">
        <v>245925.61569098721</v>
      </c>
      <c r="Q18" s="105">
        <v>160450.80881189107</v>
      </c>
      <c r="R18" s="105">
        <v>24003.149999999096</v>
      </c>
      <c r="S18" s="105">
        <v>0</v>
      </c>
      <c r="T18" s="105">
        <v>0</v>
      </c>
      <c r="U18" s="67">
        <f>SUM(R18:T18)</f>
        <v>24003.149999999096</v>
      </c>
      <c r="V18" s="105">
        <v>17747.749999998465</v>
      </c>
      <c r="W18" s="105">
        <v>0</v>
      </c>
      <c r="X18" s="105">
        <v>0</v>
      </c>
      <c r="Y18" s="67">
        <f>SUM(V18:X18)</f>
        <v>17747.749999998465</v>
      </c>
      <c r="Z18" s="105">
        <v>30257.548999999068</v>
      </c>
      <c r="AA18" s="106">
        <v>24040.879999998637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.05" customHeight="1" thickBot="1">
      <c r="A19" s="20"/>
      <c r="B19" s="41" t="s">
        <v>34</v>
      </c>
      <c r="C19" s="28">
        <v>2540</v>
      </c>
      <c r="D19" s="108">
        <v>1614</v>
      </c>
      <c r="E19" s="108">
        <v>0</v>
      </c>
      <c r="F19" s="68">
        <f>SUM(C19:E19)</f>
        <v>4154</v>
      </c>
      <c r="G19" s="108">
        <v>12861</v>
      </c>
      <c r="H19" s="48"/>
      <c r="I19" s="108">
        <v>198403.212837</v>
      </c>
      <c r="J19" s="108">
        <v>0</v>
      </c>
      <c r="K19" s="108">
        <v>131765.24767700001</v>
      </c>
      <c r="L19" s="108">
        <v>50060.821534999995</v>
      </c>
      <c r="M19" s="108">
        <v>0</v>
      </c>
      <c r="N19" s="81">
        <f>SUM(K19:M19)</f>
        <v>181826.069212</v>
      </c>
      <c r="O19" s="108">
        <v>0</v>
      </c>
      <c r="P19" s="108">
        <v>150231.03683887998</v>
      </c>
      <c r="Q19" s="108">
        <v>150231.03683887998</v>
      </c>
      <c r="R19" s="108">
        <v>842.9799999999999</v>
      </c>
      <c r="S19" s="108">
        <v>122.27999999999895</v>
      </c>
      <c r="T19" s="108">
        <v>0</v>
      </c>
      <c r="U19" s="68">
        <f>SUM(R19:T19)</f>
        <v>965.25999999999885</v>
      </c>
      <c r="V19" s="108">
        <v>842.9799999999999</v>
      </c>
      <c r="W19" s="108">
        <v>122.27999999999895</v>
      </c>
      <c r="X19" s="108">
        <v>0</v>
      </c>
      <c r="Y19" s="68">
        <f>SUM(V19:X19)</f>
        <v>965.25999999999885</v>
      </c>
      <c r="Z19" s="108">
        <v>844.38</v>
      </c>
      <c r="AA19" s="109">
        <v>844.38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.05" customHeight="1" thickBot="1">
      <c r="A20" s="13" t="s">
        <v>35</v>
      </c>
      <c r="B20" s="3" t="s">
        <v>2</v>
      </c>
      <c r="C20" s="29">
        <v>40666</v>
      </c>
      <c r="D20" s="111">
        <v>8984</v>
      </c>
      <c r="E20" s="111">
        <v>60829</v>
      </c>
      <c r="F20" s="69">
        <f>SUM(C20:E20)</f>
        <v>110479</v>
      </c>
      <c r="G20" s="111">
        <v>182417</v>
      </c>
      <c r="H20" s="47"/>
      <c r="I20" s="111">
        <v>50369789.608691998</v>
      </c>
      <c r="J20" s="111">
        <v>55921708.713503428</v>
      </c>
      <c r="K20" s="111">
        <v>21578075.335191999</v>
      </c>
      <c r="L20" s="111">
        <v>5840785.5378</v>
      </c>
      <c r="M20" s="111">
        <v>20835622.690000001</v>
      </c>
      <c r="N20" s="82">
        <f>SUM(K20:M20)</f>
        <v>48254483.562991999</v>
      </c>
      <c r="O20" s="111">
        <v>55921708.713503428</v>
      </c>
      <c r="P20" s="111">
        <v>24371079.407648958</v>
      </c>
      <c r="Q20" s="111">
        <v>7486599.09197402</v>
      </c>
      <c r="R20" s="111">
        <v>7805964.3599999985</v>
      </c>
      <c r="S20" s="111">
        <v>3243973.1326000001</v>
      </c>
      <c r="T20" s="111">
        <v>5375149.3373999996</v>
      </c>
      <c r="U20" s="69">
        <f>SUM(R20:T20)</f>
        <v>16425086.829999998</v>
      </c>
      <c r="V20" s="111">
        <v>2338802.0304197995</v>
      </c>
      <c r="W20" s="111">
        <v>971950.49826645106</v>
      </c>
      <c r="X20" s="111">
        <v>1610487.7763137473</v>
      </c>
      <c r="Y20" s="69">
        <f>SUM(V20:X20)</f>
        <v>4921240.3049999978</v>
      </c>
      <c r="Z20" s="111">
        <v>20734712.259999998</v>
      </c>
      <c r="AA20" s="112">
        <v>6211601.6009999979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.05" customHeight="1" thickBot="1">
      <c r="A21" s="13" t="s">
        <v>36</v>
      </c>
      <c r="B21" s="3" t="s">
        <v>37</v>
      </c>
      <c r="C21" s="24">
        <f t="shared" ref="C21:AA21" si="3">SUM(C22:C23)</f>
        <v>3584</v>
      </c>
      <c r="D21" s="90">
        <f t="shared" si="3"/>
        <v>2324</v>
      </c>
      <c r="E21" s="90">
        <f t="shared" si="3"/>
        <v>3</v>
      </c>
      <c r="F21" s="66">
        <f t="shared" si="3"/>
        <v>5911</v>
      </c>
      <c r="G21" s="90">
        <f t="shared" si="3"/>
        <v>19662</v>
      </c>
      <c r="H21" s="90">
        <f t="shared" si="3"/>
        <v>5911</v>
      </c>
      <c r="I21" s="90">
        <f t="shared" si="3"/>
        <v>6291358.4065829311</v>
      </c>
      <c r="J21" s="90">
        <f t="shared" si="3"/>
        <v>254807.78583399998</v>
      </c>
      <c r="K21" s="90">
        <f t="shared" si="3"/>
        <v>3224092.4287756197</v>
      </c>
      <c r="L21" s="90">
        <f t="shared" si="3"/>
        <v>2295928.178657</v>
      </c>
      <c r="M21" s="90">
        <f t="shared" si="3"/>
        <v>2470.1999999999998</v>
      </c>
      <c r="N21" s="75">
        <f t="shared" si="3"/>
        <v>5522490.8074326199</v>
      </c>
      <c r="O21" s="90">
        <f t="shared" si="3"/>
        <v>248827.54351699998</v>
      </c>
      <c r="P21" s="90">
        <f t="shared" si="3"/>
        <v>5767554.8345924113</v>
      </c>
      <c r="Q21" s="90">
        <f t="shared" si="3"/>
        <v>5644718.6209369423</v>
      </c>
      <c r="R21" s="90">
        <f t="shared" si="3"/>
        <v>1860553.4040732502</v>
      </c>
      <c r="S21" s="90">
        <f t="shared" si="3"/>
        <v>1732293.2959267499</v>
      </c>
      <c r="T21" s="90">
        <f t="shared" si="3"/>
        <v>8788.8799999999992</v>
      </c>
      <c r="U21" s="66">
        <f t="shared" si="3"/>
        <v>3601635.58</v>
      </c>
      <c r="V21" s="90">
        <f t="shared" si="3"/>
        <v>1860553.4040732502</v>
      </c>
      <c r="W21" s="90">
        <f t="shared" si="3"/>
        <v>1732293.2959267499</v>
      </c>
      <c r="X21" s="90">
        <f t="shared" si="3"/>
        <v>8788.8799999999992</v>
      </c>
      <c r="Y21" s="66">
        <f t="shared" si="3"/>
        <v>3601635.58</v>
      </c>
      <c r="Z21" s="90">
        <f t="shared" si="3"/>
        <v>3123513.1477290001</v>
      </c>
      <c r="AA21" s="91">
        <f t="shared" si="3"/>
        <v>3123513.1477290001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.05" customHeight="1">
      <c r="A22" s="21"/>
      <c r="B22" s="6" t="s">
        <v>38</v>
      </c>
      <c r="C22" s="125">
        <v>3584</v>
      </c>
      <c r="D22" s="93">
        <v>2324</v>
      </c>
      <c r="E22" s="93">
        <v>3</v>
      </c>
      <c r="F22" s="62">
        <f>SUM(C22:E22)</f>
        <v>5911</v>
      </c>
      <c r="G22" s="93">
        <v>19662</v>
      </c>
      <c r="H22" s="93">
        <v>5911</v>
      </c>
      <c r="I22" s="93">
        <v>6291358.4065829311</v>
      </c>
      <c r="J22" s="93">
        <v>254807.78583399998</v>
      </c>
      <c r="K22" s="93">
        <v>3224092.4287756197</v>
      </c>
      <c r="L22" s="93">
        <v>2295928.178657</v>
      </c>
      <c r="M22" s="93">
        <v>2470.1999999999998</v>
      </c>
      <c r="N22" s="76">
        <f>SUM(K22:M22)</f>
        <v>5522490.8074326199</v>
      </c>
      <c r="O22" s="93">
        <v>248827.54351699998</v>
      </c>
      <c r="P22" s="93">
        <v>5767554.8345924113</v>
      </c>
      <c r="Q22" s="93">
        <v>5644718.6209369423</v>
      </c>
      <c r="R22" s="93">
        <v>1860553.4040732502</v>
      </c>
      <c r="S22" s="93">
        <v>1732293.2959267499</v>
      </c>
      <c r="T22" s="93">
        <v>8788.8799999999992</v>
      </c>
      <c r="U22" s="62">
        <f>SUM(R22:T22)</f>
        <v>3601635.58</v>
      </c>
      <c r="V22" s="93">
        <v>1860553.4040732502</v>
      </c>
      <c r="W22" s="93">
        <v>1732293.2959267499</v>
      </c>
      <c r="X22" s="93">
        <v>8788.8799999999992</v>
      </c>
      <c r="Y22" s="62">
        <f>SUM(V22:X22)</f>
        <v>3601635.58</v>
      </c>
      <c r="Z22" s="93">
        <v>3123513.1477290001</v>
      </c>
      <c r="AA22" s="94">
        <v>3123513.1477290001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.0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.05" customHeight="1" thickBot="1">
      <c r="A24" s="13" t="s">
        <v>40</v>
      </c>
      <c r="B24" s="3" t="s">
        <v>41</v>
      </c>
      <c r="C24" s="31">
        <f t="shared" ref="C24:AA24" si="5">SUM(C25:C27)</f>
        <v>6069</v>
      </c>
      <c r="D24" s="114">
        <f t="shared" si="5"/>
        <v>211639</v>
      </c>
      <c r="E24" s="114">
        <f t="shared" si="5"/>
        <v>0</v>
      </c>
      <c r="F24" s="70">
        <f t="shared" si="5"/>
        <v>217708</v>
      </c>
      <c r="G24" s="114">
        <f t="shared" si="5"/>
        <v>92632</v>
      </c>
      <c r="H24" s="114">
        <f t="shared" si="5"/>
        <v>217669</v>
      </c>
      <c r="I24" s="114">
        <f t="shared" si="5"/>
        <v>1604054.7422613339</v>
      </c>
      <c r="J24" s="114">
        <f t="shared" si="5"/>
        <v>116506.7463224258</v>
      </c>
      <c r="K24" s="114">
        <f t="shared" si="5"/>
        <v>560983.59618489631</v>
      </c>
      <c r="L24" s="114">
        <f t="shared" si="5"/>
        <v>890967.20554133365</v>
      </c>
      <c r="M24" s="114">
        <f t="shared" si="5"/>
        <v>0</v>
      </c>
      <c r="N24" s="15">
        <f t="shared" si="5"/>
        <v>1451950.80172623</v>
      </c>
      <c r="O24" s="114">
        <f t="shared" si="5"/>
        <v>116506.7463224258</v>
      </c>
      <c r="P24" s="114">
        <f t="shared" si="5"/>
        <v>1524545.5963622627</v>
      </c>
      <c r="Q24" s="114">
        <f t="shared" si="5"/>
        <v>1432948.2241932084</v>
      </c>
      <c r="R24" s="114">
        <f t="shared" si="5"/>
        <v>392932.00552347698</v>
      </c>
      <c r="S24" s="114">
        <f t="shared" si="5"/>
        <v>370269.14447652292</v>
      </c>
      <c r="T24" s="114">
        <f t="shared" si="5"/>
        <v>0</v>
      </c>
      <c r="U24" s="70">
        <f t="shared" si="5"/>
        <v>763201.14999999991</v>
      </c>
      <c r="V24" s="114">
        <f t="shared" si="5"/>
        <v>373772.2555234771</v>
      </c>
      <c r="W24" s="114">
        <f t="shared" si="5"/>
        <v>370269.14447652292</v>
      </c>
      <c r="X24" s="114">
        <f t="shared" si="5"/>
        <v>0</v>
      </c>
      <c r="Y24" s="70">
        <f t="shared" si="5"/>
        <v>744041.39999999991</v>
      </c>
      <c r="Z24" s="114">
        <f t="shared" si="5"/>
        <v>896904.15722222219</v>
      </c>
      <c r="AA24" s="115">
        <f t="shared" si="5"/>
        <v>798387.05722222221</v>
      </c>
      <c r="AC24" s="113">
        <f t="shared" ref="AC24:AL24" si="6">SUM(AC25:AC27)</f>
        <v>399.68207999999998</v>
      </c>
      <c r="AD24" s="114">
        <f t="shared" si="6"/>
        <v>0</v>
      </c>
      <c r="AE24" s="114">
        <f t="shared" si="6"/>
        <v>399.68207999999998</v>
      </c>
      <c r="AF24" s="114">
        <f t="shared" si="6"/>
        <v>0</v>
      </c>
      <c r="AG24" s="114">
        <f t="shared" si="6"/>
        <v>46.117163076923077</v>
      </c>
      <c r="AH24" s="114">
        <f t="shared" si="6"/>
        <v>46.117163076923077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.05" customHeight="1">
      <c r="A25" s="17"/>
      <c r="B25" s="6" t="s">
        <v>42</v>
      </c>
      <c r="C25" s="125">
        <v>2471</v>
      </c>
      <c r="D25" s="93">
        <v>208376</v>
      </c>
      <c r="E25" s="93">
        <v>0</v>
      </c>
      <c r="F25" s="62">
        <f>SUM(C25:E25)</f>
        <v>210847</v>
      </c>
      <c r="G25" s="93">
        <v>70242</v>
      </c>
      <c r="H25" s="93">
        <v>210847</v>
      </c>
      <c r="I25" s="93">
        <v>568521.33333333384</v>
      </c>
      <c r="J25" s="93">
        <v>0</v>
      </c>
      <c r="K25" s="93">
        <v>22374.226666666334</v>
      </c>
      <c r="L25" s="93">
        <v>546146.83333333372</v>
      </c>
      <c r="M25" s="93">
        <v>0</v>
      </c>
      <c r="N25" s="76">
        <f>SUM(K25:M25)</f>
        <v>568521.06000000006</v>
      </c>
      <c r="O25" s="93">
        <v>0</v>
      </c>
      <c r="P25" s="93">
        <v>569267.16428571439</v>
      </c>
      <c r="Q25" s="93">
        <v>569267.16428571439</v>
      </c>
      <c r="R25" s="93">
        <v>4322.1903594770556</v>
      </c>
      <c r="S25" s="93">
        <v>83480.629640522937</v>
      </c>
      <c r="T25" s="93">
        <v>0</v>
      </c>
      <c r="U25" s="62">
        <f>SUM(R25:T25)</f>
        <v>87802.819999999992</v>
      </c>
      <c r="V25" s="93">
        <v>4322.1903594770556</v>
      </c>
      <c r="W25" s="93">
        <v>83480.629640522937</v>
      </c>
      <c r="X25" s="93">
        <v>0</v>
      </c>
      <c r="Y25" s="62">
        <f>SUM(V25:X25)</f>
        <v>87802.819999999992</v>
      </c>
      <c r="Z25" s="93">
        <v>74217.19722222221</v>
      </c>
      <c r="AA25" s="94">
        <v>74217.19722222221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.05" customHeight="1">
      <c r="A26" s="18"/>
      <c r="B26" s="7" t="s">
        <v>3</v>
      </c>
      <c r="C26" s="32">
        <v>3560</v>
      </c>
      <c r="D26" s="129">
        <v>3262</v>
      </c>
      <c r="E26" s="129">
        <v>0</v>
      </c>
      <c r="F26" s="60">
        <f>SUM(C26:E26)</f>
        <v>6822</v>
      </c>
      <c r="G26" s="129">
        <v>22255</v>
      </c>
      <c r="H26" s="129">
        <v>6822</v>
      </c>
      <c r="I26" s="129">
        <v>897243.10259100003</v>
      </c>
      <c r="J26" s="129">
        <v>0</v>
      </c>
      <c r="K26" s="129">
        <v>429845.32845323003</v>
      </c>
      <c r="L26" s="129">
        <v>337560.62220799999</v>
      </c>
      <c r="M26" s="129">
        <v>0</v>
      </c>
      <c r="N26" s="57">
        <f>SUM(K26:M26)</f>
        <v>767405.95066123002</v>
      </c>
      <c r="O26" s="129">
        <v>0</v>
      </c>
      <c r="P26" s="129">
        <v>798953.19086873205</v>
      </c>
      <c r="Q26" s="129">
        <v>798578.38042917161</v>
      </c>
      <c r="R26" s="129">
        <v>365696.74516400002</v>
      </c>
      <c r="S26" s="129">
        <v>286788.51483599999</v>
      </c>
      <c r="T26" s="129">
        <v>0</v>
      </c>
      <c r="U26" s="60">
        <f>SUM(R26:T26)</f>
        <v>652485.26</v>
      </c>
      <c r="V26" s="129">
        <v>365696.74516400002</v>
      </c>
      <c r="W26" s="129">
        <v>286788.51483599999</v>
      </c>
      <c r="X26" s="129">
        <v>0</v>
      </c>
      <c r="Y26" s="60">
        <f>SUM(V26:X26)</f>
        <v>652485.26</v>
      </c>
      <c r="Z26" s="129">
        <v>629839.76</v>
      </c>
      <c r="AA26" s="130">
        <v>629839.78</v>
      </c>
      <c r="AC26" s="128">
        <v>399.68207999999998</v>
      </c>
      <c r="AD26" s="129">
        <v>0</v>
      </c>
      <c r="AE26" s="129">
        <v>399.68207999999998</v>
      </c>
      <c r="AF26" s="129">
        <v>0</v>
      </c>
      <c r="AG26" s="129">
        <v>46.117163076923077</v>
      </c>
      <c r="AH26" s="129">
        <v>46.117163076923077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.05" customHeight="1" thickBot="1">
      <c r="A27" s="20"/>
      <c r="B27" s="42" t="s">
        <v>43</v>
      </c>
      <c r="C27" s="33">
        <v>38</v>
      </c>
      <c r="D27" s="119">
        <v>1</v>
      </c>
      <c r="E27" s="119">
        <v>0</v>
      </c>
      <c r="F27" s="71">
        <f>SUM(C27:E27)</f>
        <v>39</v>
      </c>
      <c r="G27" s="119">
        <v>135</v>
      </c>
      <c r="H27" s="48"/>
      <c r="I27" s="119">
        <v>138290.30633699999</v>
      </c>
      <c r="J27" s="119">
        <v>116506.7463224258</v>
      </c>
      <c r="K27" s="119">
        <v>108764.041065</v>
      </c>
      <c r="L27" s="119">
        <v>7259.75</v>
      </c>
      <c r="M27" s="119">
        <v>0</v>
      </c>
      <c r="N27" s="83">
        <f>SUM(K27:M27)</f>
        <v>116023.791065</v>
      </c>
      <c r="O27" s="119">
        <v>116506.7463224258</v>
      </c>
      <c r="P27" s="119">
        <v>156325.24120781646</v>
      </c>
      <c r="Q27" s="119">
        <v>65102.679478322272</v>
      </c>
      <c r="R27" s="119">
        <v>22913.069999999916</v>
      </c>
      <c r="S27" s="119">
        <v>0</v>
      </c>
      <c r="T27" s="119">
        <v>0</v>
      </c>
      <c r="U27" s="71">
        <f>SUM(R27:T27)</f>
        <v>22913.069999999916</v>
      </c>
      <c r="V27" s="119">
        <v>3753.3199999999888</v>
      </c>
      <c r="W27" s="119">
        <v>0</v>
      </c>
      <c r="X27" s="119">
        <v>0</v>
      </c>
      <c r="Y27" s="71">
        <f>SUM(V27:X27)</f>
        <v>3753.3199999999888</v>
      </c>
      <c r="Z27" s="119">
        <v>192847.19999999998</v>
      </c>
      <c r="AA27" s="120">
        <v>94330.079999999973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.05" customHeight="1" thickBot="1">
      <c r="A28" s="13" t="s">
        <v>44</v>
      </c>
      <c r="B28" s="3" t="s">
        <v>4</v>
      </c>
      <c r="C28" s="29">
        <v>0</v>
      </c>
      <c r="D28" s="111">
        <v>0</v>
      </c>
      <c r="E28" s="111">
        <v>0</v>
      </c>
      <c r="F28" s="69">
        <f>SUM(C28:E28)</f>
        <v>0</v>
      </c>
      <c r="G28" s="111">
        <v>1</v>
      </c>
      <c r="H28" s="51"/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82">
        <f>SUM(K28:M28)</f>
        <v>0</v>
      </c>
      <c r="O28" s="111">
        <v>0</v>
      </c>
      <c r="P28" s="111">
        <v>9947.9429456043963</v>
      </c>
      <c r="Q28" s="111">
        <v>5521.1083348104403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.05" customHeight="1" thickBot="1">
      <c r="A29" s="22" t="s">
        <v>45</v>
      </c>
      <c r="B29" s="43" t="s">
        <v>12</v>
      </c>
      <c r="C29" s="34">
        <v>1</v>
      </c>
      <c r="D29" s="14">
        <v>0</v>
      </c>
      <c r="E29" s="14">
        <v>0</v>
      </c>
      <c r="F29" s="72">
        <f>SUM(C29:E29)</f>
        <v>1</v>
      </c>
      <c r="G29" s="14">
        <v>1</v>
      </c>
      <c r="H29" s="52">
        <v>1</v>
      </c>
      <c r="I29" s="14">
        <v>2729.2901999999999</v>
      </c>
      <c r="J29" s="14">
        <v>2729.2901999999999</v>
      </c>
      <c r="K29" s="14">
        <v>2729.2901999999999</v>
      </c>
      <c r="L29" s="14">
        <v>0</v>
      </c>
      <c r="M29" s="14">
        <v>0</v>
      </c>
      <c r="N29" s="84">
        <f>SUM(K29:M29)</f>
        <v>2729.2901999999999</v>
      </c>
      <c r="O29" s="14">
        <v>2729.2901999999999</v>
      </c>
      <c r="P29" s="14">
        <v>667.32645000000002</v>
      </c>
      <c r="Q29" s="14">
        <v>-2.3395700595756352E-3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3</v>
      </c>
      <c r="D33" s="111">
        <v>0</v>
      </c>
      <c r="E33" s="111">
        <v>0</v>
      </c>
      <c r="F33" s="69">
        <f>SUM(C33:E33)</f>
        <v>3</v>
      </c>
      <c r="G33" s="111">
        <v>8</v>
      </c>
      <c r="H33" s="111">
        <v>3</v>
      </c>
      <c r="I33" s="111">
        <v>91981.673439999999</v>
      </c>
      <c r="J33" s="111">
        <v>85041.4492323085</v>
      </c>
      <c r="K33" s="111">
        <v>91981.673439999999</v>
      </c>
      <c r="L33" s="111">
        <v>0</v>
      </c>
      <c r="M33" s="111">
        <v>0</v>
      </c>
      <c r="N33" s="82">
        <f>SUM(K33:M33)</f>
        <v>91981.673439999999</v>
      </c>
      <c r="O33" s="111">
        <v>85041.4492323085</v>
      </c>
      <c r="P33" s="111">
        <v>81888.108550800534</v>
      </c>
      <c r="Q33" s="111">
        <v>27934.514179564067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2322</v>
      </c>
      <c r="D37" s="117">
        <v>82</v>
      </c>
      <c r="E37" s="117">
        <v>0</v>
      </c>
      <c r="F37" s="73">
        <f>SUM(C37:E37)</f>
        <v>2404</v>
      </c>
      <c r="G37" s="117">
        <v>1944</v>
      </c>
      <c r="H37" s="50"/>
      <c r="I37" s="117">
        <v>661854.80021000002</v>
      </c>
      <c r="J37" s="117">
        <v>650864.95364425192</v>
      </c>
      <c r="K37" s="117">
        <v>651016.00854299997</v>
      </c>
      <c r="L37" s="117">
        <v>7491.4690129999999</v>
      </c>
      <c r="M37" s="117">
        <v>0</v>
      </c>
      <c r="N37" s="85">
        <f>SUM(K37:M37)</f>
        <v>658507.477556</v>
      </c>
      <c r="O37" s="117">
        <v>650864.95364425192</v>
      </c>
      <c r="P37" s="117">
        <v>560228.87216915074</v>
      </c>
      <c r="Q37" s="117">
        <v>156683.20614550856</v>
      </c>
      <c r="R37" s="117">
        <v>92600.929497999983</v>
      </c>
      <c r="S37" s="117">
        <v>2424.2105019999999</v>
      </c>
      <c r="T37" s="117">
        <v>0</v>
      </c>
      <c r="U37" s="73">
        <f>SUM(R37:T37)</f>
        <v>95025.139999999985</v>
      </c>
      <c r="V37" s="117">
        <v>37217.771628440249</v>
      </c>
      <c r="W37" s="117">
        <v>974.32837155971697</v>
      </c>
      <c r="X37" s="117">
        <v>0</v>
      </c>
      <c r="Y37" s="73">
        <f>SUM(V37:X37)</f>
        <v>38192.099999999962</v>
      </c>
      <c r="Z37" s="117">
        <v>-110519.98000000003</v>
      </c>
      <c r="AA37" s="118">
        <v>-72646.200000000026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4221</v>
      </c>
      <c r="D38" s="111">
        <v>6070</v>
      </c>
      <c r="E38" s="111">
        <v>1</v>
      </c>
      <c r="F38" s="69">
        <f>SUM(C38:E38)</f>
        <v>10292</v>
      </c>
      <c r="G38" s="111">
        <v>32462</v>
      </c>
      <c r="H38" s="51"/>
      <c r="I38" s="111">
        <v>3780865.9373430014</v>
      </c>
      <c r="J38" s="111">
        <v>3561458.7640488539</v>
      </c>
      <c r="K38" s="111">
        <v>3239055.1039070003</v>
      </c>
      <c r="L38" s="111">
        <v>429862.82180699997</v>
      </c>
      <c r="M38" s="111">
        <v>0</v>
      </c>
      <c r="N38" s="82">
        <f>SUM(K38:M38)</f>
        <v>3668917.9257140001</v>
      </c>
      <c r="O38" s="111">
        <v>3507067.3006140166</v>
      </c>
      <c r="P38" s="111">
        <v>2991248.4651026335</v>
      </c>
      <c r="Q38" s="111">
        <v>626458.70234407298</v>
      </c>
      <c r="R38" s="111">
        <v>1332534.0793510005</v>
      </c>
      <c r="S38" s="111">
        <v>516825.15064900002</v>
      </c>
      <c r="T38" s="111">
        <v>1430</v>
      </c>
      <c r="U38" s="69">
        <f>SUM(R38:T38)</f>
        <v>1850789.2300000004</v>
      </c>
      <c r="V38" s="111">
        <v>388139.89745089586</v>
      </c>
      <c r="W38" s="111">
        <v>143939.89479449537</v>
      </c>
      <c r="X38" s="111">
        <v>551.16775461068414</v>
      </c>
      <c r="Y38" s="69">
        <f>SUM(V38:X38)</f>
        <v>532630.96000000194</v>
      </c>
      <c r="Z38" s="111">
        <v>3411897.5600000005</v>
      </c>
      <c r="AA38" s="112">
        <v>483604.14400000172</v>
      </c>
      <c r="AC38" s="110">
        <v>23633.790720000001</v>
      </c>
      <c r="AD38" s="111">
        <v>18601.187691007999</v>
      </c>
      <c r="AE38" s="111">
        <v>23633.790720000001</v>
      </c>
      <c r="AF38" s="111">
        <v>18601.187691007999</v>
      </c>
      <c r="AG38" s="111">
        <v>186447.19999524765</v>
      </c>
      <c r="AH38" s="111">
        <v>12779.49594815576</v>
      </c>
      <c r="AI38" s="111">
        <v>0</v>
      </c>
      <c r="AJ38" s="111">
        <v>0</v>
      </c>
      <c r="AK38" s="111">
        <v>-0.14000000000000001</v>
      </c>
      <c r="AL38" s="112">
        <v>-0.14000000000000001</v>
      </c>
    </row>
    <row r="39" spans="1:38" ht="15" thickBot="1">
      <c r="A39" s="13" t="s">
        <v>57</v>
      </c>
      <c r="B39" s="3" t="s">
        <v>6</v>
      </c>
      <c r="C39" s="29">
        <v>1</v>
      </c>
      <c r="D39" s="111">
        <v>0</v>
      </c>
      <c r="E39" s="111">
        <v>0</v>
      </c>
      <c r="F39" s="69">
        <f>SUM(C39:E39)</f>
        <v>1</v>
      </c>
      <c r="G39" s="111">
        <v>4</v>
      </c>
      <c r="H39" s="51"/>
      <c r="I39" s="111">
        <v>44152.47</v>
      </c>
      <c r="J39" s="111">
        <v>0</v>
      </c>
      <c r="K39" s="111">
        <v>44152.47</v>
      </c>
      <c r="L39" s="111">
        <v>0</v>
      </c>
      <c r="M39" s="111">
        <v>0</v>
      </c>
      <c r="N39" s="82">
        <f>SUM(K39:M39)</f>
        <v>44152.47</v>
      </c>
      <c r="O39" s="111">
        <v>0</v>
      </c>
      <c r="P39" s="111">
        <v>564440.07657821709</v>
      </c>
      <c r="Q39" s="111">
        <v>13245.97003170324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2.3283064365386963E-10</v>
      </c>
      <c r="W39" s="111">
        <v>0</v>
      </c>
      <c r="X39" s="111">
        <v>0</v>
      </c>
      <c r="Y39" s="69">
        <f>SUM(V39:X39)</f>
        <v>2.3283064365386963E-10</v>
      </c>
      <c r="Z39" s="111">
        <v>-113280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2181</v>
      </c>
      <c r="D40" s="90">
        <f>SUM(D41:D43)</f>
        <v>20</v>
      </c>
      <c r="E40" s="90">
        <f>SUM(E41:E43)</f>
        <v>0</v>
      </c>
      <c r="F40" s="66">
        <f>SUM(F41:F43)</f>
        <v>2201</v>
      </c>
      <c r="G40" s="90">
        <f>SUM(G41:G43)</f>
        <v>3713</v>
      </c>
      <c r="H40" s="51"/>
      <c r="I40" s="90">
        <f t="shared" ref="I40:AA40" si="11">SUM(I41:I43)</f>
        <v>884359.11990000005</v>
      </c>
      <c r="J40" s="90">
        <f t="shared" si="11"/>
        <v>707487.29591999995</v>
      </c>
      <c r="K40" s="90">
        <f t="shared" si="11"/>
        <v>870070.51990000007</v>
      </c>
      <c r="L40" s="90">
        <f t="shared" si="11"/>
        <v>5814</v>
      </c>
      <c r="M40" s="90">
        <f t="shared" si="11"/>
        <v>0</v>
      </c>
      <c r="N40" s="75">
        <f t="shared" si="11"/>
        <v>875884.51990000007</v>
      </c>
      <c r="O40" s="90">
        <f t="shared" si="11"/>
        <v>700707.61591999989</v>
      </c>
      <c r="P40" s="90">
        <f t="shared" si="11"/>
        <v>904273.42105608527</v>
      </c>
      <c r="Q40" s="90">
        <f t="shared" si="11"/>
        <v>180854.68489046246</v>
      </c>
      <c r="R40" s="90">
        <f t="shared" si="11"/>
        <v>2433931.4300000002</v>
      </c>
      <c r="S40" s="90">
        <f t="shared" si="11"/>
        <v>128149</v>
      </c>
      <c r="T40" s="90">
        <f t="shared" si="11"/>
        <v>0</v>
      </c>
      <c r="U40" s="66">
        <f t="shared" si="11"/>
        <v>2562080.4300000002</v>
      </c>
      <c r="V40" s="90">
        <f t="shared" si="11"/>
        <v>486786.21242752369</v>
      </c>
      <c r="W40" s="90">
        <f t="shared" si="11"/>
        <v>25629.797572476396</v>
      </c>
      <c r="X40" s="90">
        <f t="shared" si="11"/>
        <v>0</v>
      </c>
      <c r="Y40" s="66">
        <f t="shared" si="11"/>
        <v>512416.01000000007</v>
      </c>
      <c r="Z40" s="90">
        <f t="shared" si="11"/>
        <v>808376.4600000002</v>
      </c>
      <c r="AA40" s="91">
        <f t="shared" si="11"/>
        <v>161675.42200000002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3</v>
      </c>
      <c r="H41" s="49"/>
      <c r="I41" s="122">
        <v>10369</v>
      </c>
      <c r="J41" s="122">
        <v>8295.2000000000007</v>
      </c>
      <c r="K41" s="122">
        <v>10369</v>
      </c>
      <c r="L41" s="122">
        <v>0</v>
      </c>
      <c r="M41" s="122">
        <v>0</v>
      </c>
      <c r="N41" s="86">
        <f>SUM(K41:M41)</f>
        <v>10369</v>
      </c>
      <c r="O41" s="122">
        <v>8295.2000000000007</v>
      </c>
      <c r="P41" s="122">
        <v>4541.5675146771046</v>
      </c>
      <c r="Q41" s="122">
        <v>908.31350293542164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2175</v>
      </c>
      <c r="D42" s="129">
        <v>20</v>
      </c>
      <c r="E42" s="129">
        <v>0</v>
      </c>
      <c r="F42" s="60">
        <f>SUM(C42:E42)</f>
        <v>2195</v>
      </c>
      <c r="G42" s="129">
        <v>3679</v>
      </c>
      <c r="H42" s="127"/>
      <c r="I42" s="129">
        <v>865725.11990000005</v>
      </c>
      <c r="J42" s="129">
        <v>692580.09591999999</v>
      </c>
      <c r="K42" s="129">
        <v>851436.51990000007</v>
      </c>
      <c r="L42" s="129">
        <v>5814</v>
      </c>
      <c r="M42" s="129">
        <v>0</v>
      </c>
      <c r="N42" s="57">
        <f>SUM(K42:M42)</f>
        <v>857250.51990000007</v>
      </c>
      <c r="O42" s="129">
        <v>685800.41591999994</v>
      </c>
      <c r="P42" s="129">
        <v>802420.60881627188</v>
      </c>
      <c r="Q42" s="129">
        <v>160484.12244249973</v>
      </c>
      <c r="R42" s="129">
        <v>1772291.4300000002</v>
      </c>
      <c r="S42" s="129">
        <v>128149</v>
      </c>
      <c r="T42" s="129">
        <v>0</v>
      </c>
      <c r="U42" s="60">
        <f>SUM(R42:T42)</f>
        <v>1900440.4300000002</v>
      </c>
      <c r="V42" s="129">
        <v>354458.25242752372</v>
      </c>
      <c r="W42" s="129">
        <v>25629.797572476396</v>
      </c>
      <c r="X42" s="129">
        <v>0</v>
      </c>
      <c r="Y42" s="60">
        <f>SUM(V42:X42)</f>
        <v>380088.0500000001</v>
      </c>
      <c r="Z42" s="129">
        <v>146736.4600000002</v>
      </c>
      <c r="AA42" s="130">
        <v>29347.462000000058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4</v>
      </c>
      <c r="D43" s="119">
        <v>0</v>
      </c>
      <c r="E43" s="119">
        <v>0</v>
      </c>
      <c r="F43" s="71">
        <f>SUM(C43:E43)</f>
        <v>4</v>
      </c>
      <c r="G43" s="119">
        <v>31</v>
      </c>
      <c r="H43" s="48"/>
      <c r="I43" s="119">
        <v>8265</v>
      </c>
      <c r="J43" s="119">
        <v>6612</v>
      </c>
      <c r="K43" s="119">
        <v>8265</v>
      </c>
      <c r="L43" s="119">
        <v>0</v>
      </c>
      <c r="M43" s="119">
        <v>0</v>
      </c>
      <c r="N43" s="83">
        <f>SUM(K43:M43)</f>
        <v>8265</v>
      </c>
      <c r="O43" s="119">
        <v>6612</v>
      </c>
      <c r="P43" s="119">
        <v>97311.244725136377</v>
      </c>
      <c r="Q43" s="119">
        <v>19462.248945027299</v>
      </c>
      <c r="R43" s="119">
        <v>661640</v>
      </c>
      <c r="S43" s="119">
        <v>0</v>
      </c>
      <c r="T43" s="119">
        <v>0</v>
      </c>
      <c r="U43" s="71">
        <f>SUM(R43:T43)</f>
        <v>661640</v>
      </c>
      <c r="V43" s="119">
        <v>132327.95999999996</v>
      </c>
      <c r="W43" s="119">
        <v>0</v>
      </c>
      <c r="X43" s="119">
        <v>0</v>
      </c>
      <c r="Y43" s="71">
        <f>SUM(V43:X43)</f>
        <v>132327.95999999996</v>
      </c>
      <c r="Z43" s="119">
        <v>661640</v>
      </c>
      <c r="AA43" s="120">
        <v>132327.95999999996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24531</v>
      </c>
      <c r="D45" s="114">
        <f>SUM(D46:D48)</f>
        <v>110</v>
      </c>
      <c r="E45" s="114">
        <f>SUM(E46:E48)</f>
        <v>0</v>
      </c>
      <c r="F45" s="70">
        <f>SUM(F46:F48)</f>
        <v>24641</v>
      </c>
      <c r="G45" s="114">
        <f>SUM(G46:G48)</f>
        <v>1698</v>
      </c>
      <c r="H45" s="51"/>
      <c r="I45" s="114">
        <f t="shared" ref="I45:AA45" si="13">SUM(I46:I48)</f>
        <v>1919542.7306860001</v>
      </c>
      <c r="J45" s="114">
        <f t="shared" si="13"/>
        <v>1741405.8188146409</v>
      </c>
      <c r="K45" s="114">
        <f t="shared" si="13"/>
        <v>1859146.252476</v>
      </c>
      <c r="L45" s="114">
        <f t="shared" si="13"/>
        <v>49709.710000000006</v>
      </c>
      <c r="M45" s="114">
        <f t="shared" si="13"/>
        <v>0</v>
      </c>
      <c r="N45" s="15">
        <f t="shared" si="13"/>
        <v>1908855.962476</v>
      </c>
      <c r="O45" s="114">
        <f t="shared" si="13"/>
        <v>1740024.0317552714</v>
      </c>
      <c r="P45" s="114">
        <f t="shared" si="13"/>
        <v>1615579.2772097578</v>
      </c>
      <c r="Q45" s="114">
        <f t="shared" si="13"/>
        <v>186111.68434772384</v>
      </c>
      <c r="R45" s="114">
        <f t="shared" si="13"/>
        <v>35035.220000000008</v>
      </c>
      <c r="S45" s="114">
        <f t="shared" si="13"/>
        <v>2800</v>
      </c>
      <c r="T45" s="114">
        <f t="shared" si="13"/>
        <v>0</v>
      </c>
      <c r="U45" s="70">
        <f t="shared" si="13"/>
        <v>37835.220000000008</v>
      </c>
      <c r="V45" s="114">
        <f t="shared" si="13"/>
        <v>23865.030000000006</v>
      </c>
      <c r="W45" s="114">
        <f t="shared" si="13"/>
        <v>2032.0999999999135</v>
      </c>
      <c r="X45" s="114">
        <f t="shared" si="13"/>
        <v>0</v>
      </c>
      <c r="Y45" s="70">
        <f t="shared" si="13"/>
        <v>25897.129999999921</v>
      </c>
      <c r="Z45" s="114">
        <f t="shared" si="13"/>
        <v>33902.28</v>
      </c>
      <c r="AA45" s="115">
        <f t="shared" si="13"/>
        <v>17939.760000000006</v>
      </c>
      <c r="AC45" s="113">
        <f t="shared" ref="AC45:AL45" si="14">SUM(AC46:AC48)</f>
        <v>0</v>
      </c>
      <c r="AD45" s="114">
        <f t="shared" si="14"/>
        <v>159.6131313777</v>
      </c>
      <c r="AE45" s="114">
        <f t="shared" si="14"/>
        <v>0</v>
      </c>
      <c r="AF45" s="114">
        <f t="shared" si="14"/>
        <v>159.6131313777</v>
      </c>
      <c r="AG45" s="114">
        <f t="shared" si="14"/>
        <v>428.5044246575344</v>
      </c>
      <c r="AH45" s="114">
        <f t="shared" si="14"/>
        <v>191.75382704831122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4">
      <c r="A46" s="17"/>
      <c r="B46" s="10" t="s">
        <v>65</v>
      </c>
      <c r="C46" s="35">
        <v>311</v>
      </c>
      <c r="D46" s="132">
        <v>88</v>
      </c>
      <c r="E46" s="132">
        <v>0</v>
      </c>
      <c r="F46" s="61">
        <f>SUM(C46:E46)</f>
        <v>399</v>
      </c>
      <c r="G46" s="132">
        <v>1000</v>
      </c>
      <c r="H46" s="49"/>
      <c r="I46" s="132">
        <v>925800.58241800009</v>
      </c>
      <c r="J46" s="132">
        <v>780144.04166724742</v>
      </c>
      <c r="K46" s="132">
        <v>894359.79168000002</v>
      </c>
      <c r="L46" s="132">
        <v>23650.99</v>
      </c>
      <c r="M46" s="132">
        <v>0</v>
      </c>
      <c r="N46" s="58">
        <f>SUM(K46:M46)</f>
        <v>918010.78168000001</v>
      </c>
      <c r="O46" s="132">
        <v>778762.25460787793</v>
      </c>
      <c r="P46" s="132">
        <v>1124832.5202383073</v>
      </c>
      <c r="Q46" s="132">
        <v>86317.883511826396</v>
      </c>
      <c r="R46" s="132">
        <v>27737.700000000004</v>
      </c>
      <c r="S46" s="132">
        <v>2800</v>
      </c>
      <c r="T46" s="132">
        <v>0</v>
      </c>
      <c r="U46" s="61">
        <f>SUM(R46:T46)</f>
        <v>30537.700000000004</v>
      </c>
      <c r="V46" s="132">
        <v>22418.840000000004</v>
      </c>
      <c r="W46" s="132">
        <v>2032.0999999999135</v>
      </c>
      <c r="X46" s="132">
        <v>0</v>
      </c>
      <c r="Y46" s="61">
        <f>SUM(V46:X46)</f>
        <v>24450.939999999919</v>
      </c>
      <c r="Z46" s="132">
        <v>16054.26</v>
      </c>
      <c r="AA46" s="133">
        <v>16363.57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4</v>
      </c>
      <c r="D47" s="96">
        <v>0</v>
      </c>
      <c r="E47" s="96">
        <v>0</v>
      </c>
      <c r="F47" s="63">
        <f>SUM(C47:E47)</f>
        <v>4</v>
      </c>
      <c r="G47" s="96">
        <v>23</v>
      </c>
      <c r="H47" s="127"/>
      <c r="I47" s="96">
        <v>21860.38</v>
      </c>
      <c r="J47" s="96">
        <v>17044.1647693306</v>
      </c>
      <c r="K47" s="96">
        <v>21860.38</v>
      </c>
      <c r="L47" s="96">
        <v>0</v>
      </c>
      <c r="M47" s="96">
        <v>0</v>
      </c>
      <c r="N47" s="77">
        <f>SUM(K47:M47)</f>
        <v>21860.38</v>
      </c>
      <c r="O47" s="96">
        <v>17044.1647693306</v>
      </c>
      <c r="P47" s="96">
        <v>24064.176894728662</v>
      </c>
      <c r="Q47" s="96">
        <v>10062.740569126436</v>
      </c>
      <c r="R47" s="96">
        <v>8.5265128291212022E-14</v>
      </c>
      <c r="S47" s="96">
        <v>0</v>
      </c>
      <c r="T47" s="96">
        <v>0</v>
      </c>
      <c r="U47" s="63">
        <f>SUM(R47:T47)</f>
        <v>8.5265128291212022E-14</v>
      </c>
      <c r="V47" s="96">
        <v>8.5265128291212022E-14</v>
      </c>
      <c r="W47" s="96">
        <v>0</v>
      </c>
      <c r="X47" s="96">
        <v>0</v>
      </c>
      <c r="Y47" s="63">
        <f>SUM(V47:X47)</f>
        <v>8.5265128291212022E-14</v>
      </c>
      <c r="Z47" s="96">
        <v>-169.92</v>
      </c>
      <c r="AA47" s="97">
        <v>-84.96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24216</v>
      </c>
      <c r="D48" s="119">
        <v>22</v>
      </c>
      <c r="E48" s="119">
        <v>0</v>
      </c>
      <c r="F48" s="71">
        <f>SUM(C48:E48)</f>
        <v>24238</v>
      </c>
      <c r="G48" s="119">
        <v>675</v>
      </c>
      <c r="H48" s="127"/>
      <c r="I48" s="119">
        <v>971881.76826799999</v>
      </c>
      <c r="J48" s="119">
        <v>944217.61237806268</v>
      </c>
      <c r="K48" s="119">
        <v>942926.08079599997</v>
      </c>
      <c r="L48" s="119">
        <v>26058.720000000001</v>
      </c>
      <c r="M48" s="119">
        <v>0</v>
      </c>
      <c r="N48" s="83">
        <f>SUM(K48:M48)</f>
        <v>968984.80079599994</v>
      </c>
      <c r="O48" s="119">
        <v>944217.61237806268</v>
      </c>
      <c r="P48" s="119">
        <v>466682.58007672196</v>
      </c>
      <c r="Q48" s="119">
        <v>89731.060266771005</v>
      </c>
      <c r="R48" s="119">
        <v>7297.5200000000032</v>
      </c>
      <c r="S48" s="119">
        <v>0</v>
      </c>
      <c r="T48" s="119">
        <v>0</v>
      </c>
      <c r="U48" s="71">
        <f>SUM(R48:T48)</f>
        <v>7297.5200000000032</v>
      </c>
      <c r="V48" s="119">
        <v>1446.1900000000014</v>
      </c>
      <c r="W48" s="119">
        <v>0</v>
      </c>
      <c r="X48" s="119">
        <v>0</v>
      </c>
      <c r="Y48" s="71">
        <f>SUM(V48:X48)</f>
        <v>1446.1900000000014</v>
      </c>
      <c r="Z48" s="119">
        <v>18017.940000000002</v>
      </c>
      <c r="AA48" s="120">
        <v>1661.1500000000042</v>
      </c>
      <c r="AC48" s="124">
        <v>0</v>
      </c>
      <c r="AD48" s="119">
        <v>159.6131313777</v>
      </c>
      <c r="AE48" s="119">
        <v>0</v>
      </c>
      <c r="AF48" s="119">
        <v>159.6131313777</v>
      </c>
      <c r="AG48" s="119">
        <v>428.5044246575344</v>
      </c>
      <c r="AH48" s="119">
        <v>191.75382704831122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2" t="s">
        <v>69</v>
      </c>
      <c r="B50" s="263"/>
      <c r="C50" s="38">
        <f>C11+C16+C17+C20+C21+C24+C28+C29+C30+C33+C34+C37+C38+C39+C40+C44+C45+C49</f>
        <v>551114</v>
      </c>
      <c r="D50" s="15">
        <f t="shared" ref="D50:AL50" si="15">D11+D16+D17+D20+D21+D24+D28+D29+D30+D33+D34+D37+D38+D39+D40+D44+D45+D49</f>
        <v>254461</v>
      </c>
      <c r="E50" s="15">
        <f t="shared" si="15"/>
        <v>85919</v>
      </c>
      <c r="F50" s="15">
        <f t="shared" si="15"/>
        <v>891494</v>
      </c>
      <c r="G50" s="15">
        <f t="shared" si="15"/>
        <v>548815</v>
      </c>
      <c r="H50" s="15">
        <f t="shared" si="15"/>
        <v>223584</v>
      </c>
      <c r="I50" s="15">
        <f t="shared" si="15"/>
        <v>67868179.850181267</v>
      </c>
      <c r="J50" s="15">
        <f t="shared" si="15"/>
        <v>63386528.458708309</v>
      </c>
      <c r="K50" s="15">
        <f t="shared" si="15"/>
        <v>33788262.717313513</v>
      </c>
      <c r="L50" s="15">
        <f t="shared" si="15"/>
        <v>9895886.736895334</v>
      </c>
      <c r="M50" s="15">
        <f t="shared" si="15"/>
        <v>20924043.760000002</v>
      </c>
      <c r="N50" s="15">
        <f t="shared" si="15"/>
        <v>64608193.214208856</v>
      </c>
      <c r="O50" s="15">
        <f t="shared" si="15"/>
        <v>63298149.9950765</v>
      </c>
      <c r="P50" s="15">
        <f t="shared" si="15"/>
        <v>40344694.46522864</v>
      </c>
      <c r="Q50" s="15">
        <f t="shared" si="15"/>
        <v>17302484.296589248</v>
      </c>
      <c r="R50" s="15">
        <f t="shared" si="15"/>
        <v>14205859.778445724</v>
      </c>
      <c r="S50" s="15">
        <f t="shared" si="15"/>
        <v>6227336.4141542725</v>
      </c>
      <c r="T50" s="15">
        <f t="shared" si="15"/>
        <v>5455368.2173999995</v>
      </c>
      <c r="U50" s="15">
        <f t="shared" si="15"/>
        <v>25888564.409999993</v>
      </c>
      <c r="V50" s="15">
        <f t="shared" si="15"/>
        <v>5708472.6110263867</v>
      </c>
      <c r="W50" s="15">
        <f t="shared" si="15"/>
        <v>3402296.9268954266</v>
      </c>
      <c r="X50" s="15">
        <f t="shared" si="15"/>
        <v>1662699.9770781852</v>
      </c>
      <c r="Y50" s="15">
        <f t="shared" si="15"/>
        <v>10773469.514999999</v>
      </c>
      <c r="Z50" s="15">
        <f t="shared" si="15"/>
        <v>29265786.203951225</v>
      </c>
      <c r="AA50" s="16">
        <f t="shared" si="15"/>
        <v>10960320.091951221</v>
      </c>
      <c r="AC50" s="55">
        <f t="shared" si="15"/>
        <v>46375.682799999995</v>
      </c>
      <c r="AD50" s="15">
        <f t="shared" si="15"/>
        <v>18760.8008223857</v>
      </c>
      <c r="AE50" s="15">
        <f t="shared" si="15"/>
        <v>46375.682799999995</v>
      </c>
      <c r="AF50" s="15">
        <f t="shared" si="15"/>
        <v>18760.8008223857</v>
      </c>
      <c r="AG50" s="15">
        <f t="shared" si="15"/>
        <v>209264.0315829821</v>
      </c>
      <c r="AH50" s="15">
        <f t="shared" si="15"/>
        <v>35359.576938280996</v>
      </c>
      <c r="AI50" s="15">
        <f t="shared" si="15"/>
        <v>0</v>
      </c>
      <c r="AJ50" s="15">
        <f t="shared" si="15"/>
        <v>0</v>
      </c>
      <c r="AK50" s="15">
        <f t="shared" si="15"/>
        <v>-0.14000000000000001</v>
      </c>
      <c r="AL50" s="16">
        <f t="shared" si="15"/>
        <v>-0.14000000000000001</v>
      </c>
    </row>
    <row r="53" spans="1:38">
      <c r="Q53" s="239"/>
      <c r="U53" s="239"/>
      <c r="Y53" s="239"/>
    </row>
    <row r="55" spans="1:38">
      <c r="Y55" s="23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2023-05-16T07:21:13Z</dcterms:modified>
</cp:coreProperties>
</file>