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"/>
    </mc:Choice>
  </mc:AlternateContent>
  <bookViews>
    <workbookView xWindow="0" yWindow="0" windowWidth="20496" windowHeight="7536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S17" i="21" l="1"/>
  <c r="S40" i="21"/>
  <c r="S21" i="21"/>
  <c r="T24" i="21"/>
  <c r="T45" i="21"/>
  <c r="S11" i="21"/>
  <c r="T17" i="21"/>
  <c r="T40" i="21"/>
  <c r="T21" i="21"/>
  <c r="S45" i="21"/>
  <c r="T11" i="21"/>
  <c r="E49" i="27" l="1"/>
  <c r="E61" i="27" l="1"/>
  <c r="S24" i="21" l="1"/>
  <c r="S50" i="21" s="1"/>
  <c r="AE11" i="21" l="1"/>
  <c r="AF11" i="21"/>
  <c r="F28" i="21" l="1"/>
  <c r="AF24" i="21"/>
  <c r="N28" i="21"/>
  <c r="AE24" i="21" l="1"/>
  <c r="AJ24" i="21" l="1"/>
  <c r="AI11" i="21" l="1"/>
  <c r="F43" i="21" l="1"/>
  <c r="D45" i="21"/>
  <c r="E24" i="21"/>
  <c r="D24" i="21"/>
  <c r="F25" i="21" l="1"/>
  <c r="E45" i="21"/>
  <c r="D17" i="21"/>
  <c r="E11" i="21"/>
  <c r="E40" i="21"/>
  <c r="E17" i="21"/>
  <c r="D40" i="21"/>
  <c r="E21" i="21"/>
  <c r="D11" i="21"/>
  <c r="D21" i="21"/>
  <c r="F16" i="21"/>
  <c r="F47" i="21" l="1"/>
  <c r="F41" i="21"/>
  <c r="F42" i="21"/>
  <c r="F48" i="21"/>
  <c r="F39" i="21"/>
  <c r="F33" i="21"/>
  <c r="F20" i="21"/>
  <c r="C17" i="21"/>
  <c r="F18" i="21"/>
  <c r="F29" i="21"/>
  <c r="F27" i="21"/>
  <c r="F12" i="21"/>
  <c r="F11" i="21" s="1"/>
  <c r="C11" i="21"/>
  <c r="C21" i="21"/>
  <c r="F22" i="21"/>
  <c r="F21" i="21" s="1"/>
  <c r="F37" i="21"/>
  <c r="F46" i="21"/>
  <c r="F19" i="21"/>
  <c r="F40" i="21" l="1"/>
  <c r="F45" i="21"/>
  <c r="C45" i="21"/>
  <c r="F26" i="21"/>
  <c r="F24" i="21" s="1"/>
  <c r="C24" i="21"/>
  <c r="F17" i="21"/>
  <c r="C40" i="21"/>
  <c r="AJ21" i="21" l="1"/>
  <c r="E50" i="26"/>
  <c r="E50" i="21" l="1"/>
  <c r="L24" i="21"/>
  <c r="L40" i="21"/>
  <c r="O24" i="21"/>
  <c r="N42" i="21"/>
  <c r="AF21" i="21" l="1"/>
  <c r="L21" i="21"/>
  <c r="AF45" i="21"/>
  <c r="M17" i="21"/>
  <c r="M11" i="21"/>
  <c r="O40" i="21"/>
  <c r="N43" i="21"/>
  <c r="AE21" i="21"/>
  <c r="O45" i="21"/>
  <c r="L11" i="21"/>
  <c r="M24" i="21"/>
  <c r="M40" i="21"/>
  <c r="M45" i="21"/>
  <c r="N25" i="21"/>
  <c r="O17" i="21"/>
  <c r="O11" i="21"/>
  <c r="M21" i="21"/>
  <c r="L45" i="21"/>
  <c r="AE45" i="21"/>
  <c r="L17" i="21"/>
  <c r="D50" i="21"/>
  <c r="N16" i="21"/>
  <c r="AE50" i="21" l="1"/>
  <c r="N18" i="21"/>
  <c r="N19" i="21"/>
  <c r="N46" i="21"/>
  <c r="N29" i="21"/>
  <c r="N41" i="21"/>
  <c r="N40" i="21" s="1"/>
  <c r="K40" i="21"/>
  <c r="N33" i="21"/>
  <c r="N48" i="21"/>
  <c r="N39" i="21"/>
  <c r="N27" i="21"/>
  <c r="M50" i="21"/>
  <c r="AF50" i="21"/>
  <c r="N38" i="21"/>
  <c r="N20" i="21"/>
  <c r="F38" i="21"/>
  <c r="F50" i="21" s="1"/>
  <c r="C50" i="21"/>
  <c r="N47" i="21"/>
  <c r="N37" i="21"/>
  <c r="K21" i="21"/>
  <c r="N22" i="21"/>
  <c r="N21" i="21" s="1"/>
  <c r="K11" i="21"/>
  <c r="N12" i="21"/>
  <c r="N11" i="21" s="1"/>
  <c r="L50" i="21"/>
  <c r="O21" i="21" l="1"/>
  <c r="O50" i="21" s="1"/>
  <c r="N45" i="21"/>
  <c r="K17" i="21"/>
  <c r="E29" i="27"/>
  <c r="N26" i="21"/>
  <c r="N24" i="21" s="1"/>
  <c r="K24" i="21"/>
  <c r="K45" i="21"/>
  <c r="N17" i="21"/>
  <c r="N50" i="21" l="1"/>
  <c r="K50" i="21"/>
  <c r="E13" i="27"/>
  <c r="AI45" i="21" l="1"/>
  <c r="U41" i="21" l="1"/>
  <c r="U29" i="21"/>
  <c r="AI24" i="21"/>
  <c r="U25" i="21" l="1"/>
  <c r="U28" i="21"/>
  <c r="U46" i="21"/>
  <c r="U18" i="21"/>
  <c r="AI21" i="21"/>
  <c r="U33" i="21"/>
  <c r="R11" i="21" l="1"/>
  <c r="U12" i="21"/>
  <c r="U11" i="21" s="1"/>
  <c r="U27" i="21"/>
  <c r="U43" i="21"/>
  <c r="U39" i="21"/>
  <c r="AI50" i="21"/>
  <c r="T50" i="21"/>
  <c r="U42" i="21"/>
  <c r="U40" i="21" s="1"/>
  <c r="R40" i="21"/>
  <c r="U20" i="21" l="1"/>
  <c r="U47" i="21"/>
  <c r="R45" i="21"/>
  <c r="U37" i="21"/>
  <c r="U48" i="21"/>
  <c r="R21" i="21"/>
  <c r="U22" i="21"/>
  <c r="U21" i="21" s="1"/>
  <c r="U16" i="21"/>
  <c r="U26" i="21"/>
  <c r="U24" i="21" s="1"/>
  <c r="R24" i="21"/>
  <c r="U45" i="21" l="1"/>
  <c r="U38" i="21" l="1"/>
  <c r="U19" i="21" l="1"/>
  <c r="U17" i="21" s="1"/>
  <c r="U50" i="21" s="1"/>
  <c r="R17" i="21"/>
  <c r="R50" i="21" s="1"/>
  <c r="AJ45" i="21" l="1"/>
  <c r="W40" i="21" l="1"/>
  <c r="Y28" i="21"/>
  <c r="X40" i="21"/>
  <c r="Y29" i="21" l="1"/>
  <c r="Y41" i="21"/>
  <c r="X21" i="21"/>
  <c r="X24" i="21"/>
  <c r="W21" i="21"/>
  <c r="Y16" i="21"/>
  <c r="Y22" i="21" l="1"/>
  <c r="Y21" i="21" s="1"/>
  <c r="V21" i="21"/>
  <c r="Y27" i="21"/>
  <c r="W11" i="21"/>
  <c r="W45" i="21"/>
  <c r="Y33" i="21"/>
  <c r="Y48" i="21"/>
  <c r="Y25" i="21"/>
  <c r="V24" i="21"/>
  <c r="X11" i="21"/>
  <c r="Y46" i="21"/>
  <c r="Y43" i="21"/>
  <c r="Y18" i="21"/>
  <c r="W24" i="21"/>
  <c r="X45" i="21"/>
  <c r="AJ50" i="21"/>
  <c r="Y37" i="21"/>
  <c r="Y12" i="21" l="1"/>
  <c r="Y11" i="21" s="1"/>
  <c r="V11" i="21"/>
  <c r="Y39" i="21"/>
  <c r="Y20" i="21"/>
  <c r="Y26" i="21"/>
  <c r="Y24" i="21" s="1"/>
  <c r="Y42" i="21"/>
  <c r="Y40" i="21" s="1"/>
  <c r="V40" i="21"/>
  <c r="E35" i="27"/>
  <c r="E41" i="27" s="1"/>
  <c r="Y47" i="21" l="1"/>
  <c r="Y45" i="21" s="1"/>
  <c r="V45" i="21"/>
  <c r="Y38" i="21" l="1"/>
  <c r="W17" i="21" l="1"/>
  <c r="W50" i="21" s="1"/>
  <c r="X17" i="21"/>
  <c r="X50" i="21" s="1"/>
  <c r="Y19" i="21" l="1"/>
  <c r="Y17" i="21" s="1"/>
  <c r="Y50" i="21" s="1"/>
  <c r="V17" i="21"/>
  <c r="V50" i="21" s="1"/>
  <c r="E19" i="27" l="1"/>
  <c r="E22" i="27" s="1"/>
  <c r="E43" i="27" s="1"/>
  <c r="E72" i="27" s="1"/>
  <c r="E74" i="27" l="1"/>
  <c r="E41" i="26"/>
  <c r="E51" i="26" s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<sst xmlns="http://schemas.openxmlformats.org/spreadsheetml/2006/main" count="332" uniqueCount="248">
  <si>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</si>
  <si>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</si>
  <si>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</si>
  <si>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</si>
  <si>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</si>
  <si>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</si>
  <si>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</si>
  <si>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</si>
  <si>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</si>
  <si>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</si>
  <si>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</si>
  <si>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</si>
  <si>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</si>
  <si>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</si>
  <si>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</si>
  <si>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</si>
  <si>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</si>
  <si>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</si>
  <si>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</si>
  <si>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</si>
  <si>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</si>
  <si>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</si>
  <si>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</si>
  <si>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</si>
  <si>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</si>
  <si>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</si>
  <si>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</si>
  <si>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</si>
  <si>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</si>
  <si>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</si>
  <si>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</si>
  <si>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</si>
  <si>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</si>
  <si>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</si>
  <si>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</si>
  <si>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</si>
  <si>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</si>
  <si>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</si>
  <si>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</si>
  <si>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</si>
  <si>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</si>
  <si>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</si>
  <si>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</si>
  <si>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</si>
  <si>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</si>
  <si>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</si>
  <si>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</si>
  <si>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</si>
  <si>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</si>
  <si>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</si>
  <si>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</si>
  <si>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</si>
  <si>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</si>
  <si>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</si>
  <si>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</si>
  <si>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</si>
  <si>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</si>
  <si>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</si>
  <si>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</si>
  <si>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</si>
  <si>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</si>
  <si>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</si>
  <si>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</si>
  <si>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</si>
  <si>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</si>
  <si>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</si>
  <si>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</si>
  <si>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</si>
  <si>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</si>
  <si>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</si>
  <si>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</si>
  <si>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</si>
  <si>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</si>
  <si>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</si>
  <si>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</si>
  <si>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</si>
  <si>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</si>
  <si>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</si>
  <si>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</si>
  <si>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</si>
  <si>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</si>
  <si>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</si>
  <si>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</si>
  <si>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</si>
  <si>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</si>
  <si>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</si>
  <si>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</si>
  <si>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</si>
  <si>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</si>
  <si>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</si>
  <si>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</si>
  <si>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</si>
  <si>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</si>
  <si>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</si>
  <si>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</si>
  <si>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</si>
  <si>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</si>
  <si>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</si>
  <si>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</si>
  <si>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</si>
  <si>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</si>
  <si>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</si>
  <si>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</si>
  <si>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</si>
  <si>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</si>
  <si>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</si>
  <si>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</si>
  <si>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</si>
  <si>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</si>
  <si>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</si>
  <si>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</si>
  <si>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</si>
  <si>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</si>
  <si>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</si>
  <si>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</si>
  <si>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</si>
  <si>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</si>
  <si>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</si>
  <si>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</si>
  <si>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</si>
  <si>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</si>
  <si>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</si>
  <si>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</si>
  <si>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</si>
  <si>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</si>
  <si>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</si>
  <si>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</si>
  <si>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</si>
  <si>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</si>
  <si>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</si>
  <si>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</si>
  <si>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</si>
  <si>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</si>
  <si>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</si>
  <si>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</si>
  <si>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</si>
  <si>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</si>
  <si>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</si>
  <si>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</si>
  <si>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</si>
  <si>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</si>
  <si>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</si>
  <si>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</si>
  <si>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</si>
  <si>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</si>
  <si>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</si>
  <si>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</si>
  <si>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</si>
  <si>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</si>
  <si>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</si>
  <si>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</si>
  <si>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</si>
  <si>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</si>
  <si>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</si>
  <si>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</si>
  <si>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</si>
  <si>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</si>
  <si>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</si>
  <si>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</si>
  <si>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</si>
  <si>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</si>
  <si>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</si>
  <si>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</si>
  <si>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</si>
  <si>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</si>
  <si>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</si>
  <si>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</si>
  <si>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</si>
  <si>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</si>
  <si>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</si>
  <si>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</si>
  <si>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</si>
  <si>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</si>
  <si>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</si>
  <si>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</si>
  <si>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</si>
  <si>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</si>
  <si>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</si>
  <si>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</si>
  <si>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</si>
  <si>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</si>
  <si>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</si>
  <si>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</si>
  <si>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</si>
  <si>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</si>
  <si>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</si>
  <si>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</si>
  <si>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</si>
  <si>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</si>
  <si>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</si>
  <si>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</si>
  <si>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</si>
  <si>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</si>
  <si>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</si>
  <si>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</si>
  <si>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</si>
  <si>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</si>
  <si>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</si>
  <si>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</si>
  <si>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</si>
  <si>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</si>
  <si>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</si>
  <si>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</si>
  <si>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</si>
  <si>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</si>
  <si>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</si>
  <si>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</si>
  <si>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</si>
  <si>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</si>
  <si>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</si>
  <si>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</si>
  <si>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</si>
  <si>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</si>
  <si>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</si>
  <si>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</si>
  <si>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</si>
  <si>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</si>
  <si>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</si>
  <si>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</si>
  <si>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</si>
  <si>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</si>
  <si>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</si>
  <si>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</si>
  <si>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</si>
  <si>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</si>
  <si>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</si>
  <si>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</si>
  <si>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</si>
  <si>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</si>
  <si>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</si>
  <si>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</si>
  <si>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</si>
  <si>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</si>
  <si>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</si>
  <si>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</si>
  <si>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</si>
  <si>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</si>
  <si>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</si>
  <si>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</si>
  <si>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</si>
  <si>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</si>
  <si>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</si>
  <si>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</si>
  <si>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</si>
  <si>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</si>
  <si>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30.09.2023</t>
  </si>
  <si>
    <t>ანგარიშგების პერიოდი: 01.01.2023 -30.09.2023</t>
  </si>
  <si>
    <t>საანგარიშო პერიოდი: 01.01.2023 - 30.09.2023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</si>
</sst>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8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165" fontId="3" fillId="0" borderId="0" xfId="0" applyNumberFormat="1" applyFont="1" applyAlignment="1">
      <alignment vertical="center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G3" sqref="G3"/>
    </sheetView>
  </sheetViews>
  <sheetFormatPr defaultColWidth="9.21875" defaultRowHeight="13.8"/>
  <cols>
    <col min="1" max="1" width="2" style="138" customWidth="1"/>
    <col min="2" max="2" width="11" style="138" customWidth="1"/>
    <col min="3" max="3" width="5.21875" style="138" customWidth="1"/>
    <col min="4" max="4" width="73.77734375" style="138" customWidth="1"/>
    <col min="5" max="5" width="17.44140625" style="138" customWidth="1"/>
    <col min="6" max="6" width="12.77734375" style="138" customWidth="1"/>
    <col min="7" max="7" width="9.21875" style="138" customWidth="1"/>
    <col min="8" max="16384" width="9.21875" style="138"/>
  </cols>
  <sheetData>
    <row r="2" spans="2:5" s="237" customFormat="1">
      <c r="B2" s="240" t="s">
        <v>84</v>
      </c>
      <c r="C2" s="240"/>
      <c r="D2" s="233" t="s">
        <v>244</v>
      </c>
      <c r="E2" s="238" t="s">
        <v>238</v>
      </c>
    </row>
    <row r="3" spans="2:5" s="237" customFormat="1">
      <c r="B3" s="241" t="s">
        <v>245</v>
      </c>
      <c r="C3" s="241"/>
      <c r="D3" s="241"/>
      <c r="E3" s="241"/>
    </row>
    <row r="4" spans="2:5">
      <c r="B4" s="139"/>
      <c r="C4" s="139"/>
    </row>
    <row r="5" spans="2:5" ht="18" customHeight="1">
      <c r="B5" s="140"/>
      <c r="C5" s="242" t="s">
        <v>85</v>
      </c>
      <c r="D5" s="243"/>
      <c r="E5" s="243"/>
    </row>
    <row r="6" spans="2:5" ht="14.4" thickBot="1">
      <c r="E6" s="188" t="s">
        <v>86</v>
      </c>
    </row>
    <row r="7" spans="2:5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.4" thickBot="1">
      <c r="C9" s="244" t="s">
        <v>90</v>
      </c>
      <c r="D9" s="244"/>
      <c r="E9" s="244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3579043.14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42690293.280000009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1629661.42</v>
      </c>
    </row>
    <row r="14" spans="2:5" s="156" customFormat="1" ht="27.6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69132000.399948001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25240389.329999998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578484.26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5830797.4700000007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46657481.56431888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1621766.22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2768343.7500000005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1039569.1699999999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2806611.42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7778019.7534453236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211352461.17771217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.4" thickBot="1">
      <c r="B30" s="170"/>
      <c r="C30" s="244" t="s">
        <v>128</v>
      </c>
      <c r="D30" s="244"/>
      <c r="E30" s="244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108123232.43812564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40164228.6972147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6923726.9111920409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256433.36935922204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1946286.36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7039230.870000001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926100.80429935572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6361457.7119771596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171740697.16216812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.4" thickBot="1">
      <c r="B43" s="180"/>
      <c r="C43" s="244" t="s">
        <v>151</v>
      </c>
      <c r="D43" s="244"/>
      <c r="E43" s="244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-4411442.5088474592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4027242.8532250007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2024070.23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39611764.574377537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211352461.73654565</v>
      </c>
    </row>
    <row r="52" spans="2:5" s="187" customFormat="1"/>
    <row r="53" spans="2:5" s="187" customFormat="1"/>
    <row r="54" spans="2:5">
      <c r="C54" s="245"/>
      <c r="D54" s="245"/>
      <c r="E54" s="245"/>
    </row>
    <row r="55" spans="2:5">
      <c r="C55" s="246"/>
      <c r="D55" s="246"/>
      <c r="E55" s="246"/>
    </row>
    <row r="56" spans="2:5">
      <c r="C56" s="245"/>
      <c r="D56" s="245"/>
      <c r="E56" s="245"/>
    </row>
    <row r="57" spans="2:5">
      <c r="C57" s="246"/>
      <c r="D57" s="246"/>
      <c r="E57" s="246"/>
    </row>
    <row r="58" spans="2:5" ht="15" customHeight="1">
      <c r="C58" s="245"/>
      <c r="D58" s="245"/>
      <c r="E58" s="245"/>
    </row>
    <row r="59" spans="2:5">
      <c r="C59" s="246"/>
      <c r="D59" s="246"/>
      <c r="E59" s="246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H1" sqref="H1"/>
    </sheetView>
  </sheetViews>
  <sheetFormatPr defaultColWidth="9.21875" defaultRowHeight="13.8"/>
  <cols>
    <col min="1" max="1" width="2" style="150" customWidth="1"/>
    <col min="2" max="2" width="11" style="150" customWidth="1"/>
    <col min="3" max="3" width="5.77734375" style="150" customWidth="1"/>
    <col min="4" max="4" width="81.77734375" style="150" customWidth="1"/>
    <col min="5" max="5" width="15.77734375" style="150" customWidth="1"/>
    <col min="6" max="16384" width="9.21875" style="150"/>
  </cols>
  <sheetData>
    <row r="1" spans="2:5" ht="15" customHeight="1">
      <c r="B1" s="247" t="s">
        <v>84</v>
      </c>
      <c r="C1" s="247"/>
      <c r="D1" s="189" t="s">
        <v>244</v>
      </c>
      <c r="E1" s="234" t="s">
        <v>239</v>
      </c>
    </row>
    <row r="2" spans="2:5" ht="15" customHeight="1">
      <c r="B2" s="247" t="s">
        <v>246</v>
      </c>
      <c r="C2" s="247"/>
      <c r="D2" s="247"/>
      <c r="E2" s="247"/>
    </row>
    <row r="3" spans="2:5" ht="15" customHeight="1"/>
    <row r="4" spans="2:5" s="190" customFormat="1" ht="12.75" customHeight="1">
      <c r="D4" s="248" t="s">
        <v>168</v>
      </c>
      <c r="E4" s="248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9" t="s">
        <v>169</v>
      </c>
      <c r="D8" s="249"/>
      <c r="E8" s="249"/>
    </row>
    <row r="9" spans="2:5" ht="15" customHeight="1">
      <c r="B9" s="196" t="s">
        <v>91</v>
      </c>
      <c r="C9" s="197">
        <v>1</v>
      </c>
      <c r="D9" s="198" t="s">
        <v>170</v>
      </c>
      <c r="E9" s="199">
        <v>138390451.89037287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91625412.4058557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14112411.503038146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19858801.359517578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52511429.340996608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82130769.179640517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47921425.961000003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7890698.1003594808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5307186.5979999974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2059044.5645311121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34733810.156468883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10937882.419999998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28715501.604527723</v>
      </c>
    </row>
    <row r="23" spans="2:8" ht="9" customHeight="1">
      <c r="C23" s="171"/>
      <c r="D23" s="210"/>
      <c r="E23" s="173"/>
    </row>
    <row r="24" spans="2:8" ht="15" customHeight="1" thickBot="1">
      <c r="C24" s="249" t="s">
        <v>184</v>
      </c>
      <c r="D24" s="249"/>
      <c r="E24" s="249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2747926.2402559994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1060436.5574605991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-92410.857998800406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-61460.135360837827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1718440.4054333628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1275487.1000000001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616916.0299999998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219444.18999999977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244411.29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633603.97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-250520.41999999998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834316.01543336292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29549817.619961087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9" t="s">
        <v>195</v>
      </c>
      <c r="E45" s="249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9" t="s">
        <v>200</v>
      </c>
      <c r="D51" s="249"/>
      <c r="E51" s="249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3948357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63519.24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186763.12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1099.51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4199738.87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50" t="s">
        <v>216</v>
      </c>
      <c r="D63" s="250"/>
      <c r="E63" s="250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19470621.040000003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8733235.4599999953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29236.001499999995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843488.87000000011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5674.9199999999992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70632.466468884493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4737932.6649299739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710689.89973949618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4027242.7651904775</v>
      </c>
    </row>
    <row r="75" spans="2:5">
      <c r="D75" s="231"/>
    </row>
    <row r="76" spans="2:5">
      <c r="C76" s="245"/>
      <c r="D76" s="245"/>
      <c r="E76" s="245"/>
    </row>
    <row r="77" spans="2:5">
      <c r="C77" s="246"/>
      <c r="D77" s="246"/>
      <c r="E77" s="246"/>
    </row>
    <row r="78" spans="2:5">
      <c r="C78" s="245"/>
      <c r="D78" s="245"/>
      <c r="E78" s="245"/>
    </row>
    <row r="79" spans="2:5">
      <c r="C79" s="246"/>
      <c r="D79" s="246"/>
      <c r="E79" s="246"/>
    </row>
    <row r="80" spans="2:5">
      <c r="C80" s="245"/>
      <c r="D80" s="245"/>
      <c r="E80" s="245"/>
    </row>
    <row r="81" spans="3:5">
      <c r="C81" s="246"/>
      <c r="D81" s="246"/>
      <c r="E81" s="246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N2" sqref="N2"/>
    </sheetView>
  </sheetViews>
  <sheetFormatPr defaultColWidth="9.21875" defaultRowHeight="13.8"/>
  <cols>
    <col min="1" max="1" width="5.77734375" style="5" customWidth="1"/>
    <col min="2" max="2" width="49.5546875" style="5" customWidth="1"/>
    <col min="3" max="6" width="11.5546875" style="5" customWidth="1"/>
    <col min="7" max="7" width="13.21875" style="5" customWidth="1"/>
    <col min="8" max="8" width="19.21875" style="5" customWidth="1"/>
    <col min="9" max="9" width="12.21875" style="5" customWidth="1"/>
    <col min="10" max="14" width="11.44140625" style="5" customWidth="1"/>
    <col min="15" max="15" width="12.21875" style="5" customWidth="1"/>
    <col min="16" max="16" width="11.21875" style="5" customWidth="1"/>
    <col min="17" max="17" width="10.21875" style="5" customWidth="1"/>
    <col min="18" max="25" width="10.77734375" style="5" customWidth="1"/>
    <col min="26" max="27" width="11.44140625" style="5" customWidth="1"/>
    <col min="28" max="28" width="3" style="5" customWidth="1"/>
    <col min="29" max="32" width="9.21875" style="5"/>
    <col min="33" max="34" width="10.21875" style="5" customWidth="1"/>
    <col min="35" max="36" width="10.77734375" style="5" customWidth="1"/>
    <col min="37" max="16384" width="9.21875" style="5"/>
  </cols>
  <sheetData>
    <row r="1" spans="1:38">
      <c r="A1" s="270" t="s">
        <v>237</v>
      </c>
      <c r="B1" s="27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  <c r="Y5" s="239"/>
    </row>
    <row r="6" spans="1:38" ht="15" customHeight="1">
      <c r="A6" s="137"/>
      <c r="B6" s="137"/>
      <c r="C6" s="262" t="s">
        <v>82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C6" s="264" t="s">
        <v>83</v>
      </c>
      <c r="AD6" s="264"/>
      <c r="AE6" s="264"/>
      <c r="AF6" s="264"/>
      <c r="AG6" s="264"/>
      <c r="AH6" s="264"/>
      <c r="AI6" s="264"/>
      <c r="AJ6" s="264"/>
      <c r="AK6" s="264"/>
      <c r="AL6" s="264"/>
    </row>
    <row r="7" spans="1:38" ht="15.75" customHeight="1" thickBot="1">
      <c r="A7" s="137"/>
      <c r="B7" s="137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C7" s="265"/>
      <c r="AD7" s="265"/>
      <c r="AE7" s="265"/>
      <c r="AF7" s="265"/>
      <c r="AG7" s="265"/>
      <c r="AH7" s="265"/>
      <c r="AI7" s="265"/>
      <c r="AJ7" s="265"/>
      <c r="AK7" s="265"/>
      <c r="AL7" s="265"/>
    </row>
    <row r="8" spans="1:38" s="1" customFormat="1" ht="89.25" customHeight="1">
      <c r="A8" s="271" t="s">
        <v>23</v>
      </c>
      <c r="B8" s="266" t="s">
        <v>70</v>
      </c>
      <c r="C8" s="277" t="s">
        <v>22</v>
      </c>
      <c r="D8" s="255"/>
      <c r="E8" s="255"/>
      <c r="F8" s="255"/>
      <c r="G8" s="255"/>
      <c r="H8" s="267" t="s">
        <v>240</v>
      </c>
      <c r="I8" s="255" t="s">
        <v>71</v>
      </c>
      <c r="J8" s="255"/>
      <c r="K8" s="255" t="s">
        <v>72</v>
      </c>
      <c r="L8" s="255"/>
      <c r="M8" s="255"/>
      <c r="N8" s="255"/>
      <c r="O8" s="255"/>
      <c r="P8" s="255" t="s">
        <v>73</v>
      </c>
      <c r="Q8" s="255"/>
      <c r="R8" s="255" t="s">
        <v>74</v>
      </c>
      <c r="S8" s="255"/>
      <c r="T8" s="255"/>
      <c r="U8" s="255"/>
      <c r="V8" s="255"/>
      <c r="W8" s="255"/>
      <c r="X8" s="255"/>
      <c r="Y8" s="255"/>
      <c r="Z8" s="255" t="s">
        <v>77</v>
      </c>
      <c r="AA8" s="266"/>
      <c r="AC8" s="254" t="s">
        <v>71</v>
      </c>
      <c r="AD8" s="255"/>
      <c r="AE8" s="255" t="s">
        <v>72</v>
      </c>
      <c r="AF8" s="255"/>
      <c r="AG8" s="255" t="s">
        <v>78</v>
      </c>
      <c r="AH8" s="255"/>
      <c r="AI8" s="255" t="s">
        <v>79</v>
      </c>
      <c r="AJ8" s="255"/>
      <c r="AK8" s="255" t="s">
        <v>77</v>
      </c>
      <c r="AL8" s="266"/>
    </row>
    <row r="9" spans="1:38" s="1" customFormat="1" ht="50.25" customHeight="1">
      <c r="A9" s="272"/>
      <c r="B9" s="274"/>
      <c r="C9" s="276" t="s">
        <v>15</v>
      </c>
      <c r="D9" s="253"/>
      <c r="E9" s="253"/>
      <c r="F9" s="253"/>
      <c r="G9" s="12" t="s">
        <v>16</v>
      </c>
      <c r="H9" s="268"/>
      <c r="I9" s="251" t="s">
        <v>0</v>
      </c>
      <c r="J9" s="251" t="s">
        <v>1</v>
      </c>
      <c r="K9" s="253" t="s">
        <v>0</v>
      </c>
      <c r="L9" s="253"/>
      <c r="M9" s="253"/>
      <c r="N9" s="253"/>
      <c r="O9" s="12" t="s">
        <v>1</v>
      </c>
      <c r="P9" s="251" t="s">
        <v>80</v>
      </c>
      <c r="Q9" s="251" t="s">
        <v>81</v>
      </c>
      <c r="R9" s="253" t="s">
        <v>75</v>
      </c>
      <c r="S9" s="253"/>
      <c r="T9" s="253"/>
      <c r="U9" s="253"/>
      <c r="V9" s="253" t="s">
        <v>76</v>
      </c>
      <c r="W9" s="253"/>
      <c r="X9" s="253"/>
      <c r="Y9" s="253"/>
      <c r="Z9" s="251" t="s">
        <v>17</v>
      </c>
      <c r="AA9" s="258" t="s">
        <v>18</v>
      </c>
      <c r="AC9" s="256" t="s">
        <v>0</v>
      </c>
      <c r="AD9" s="251" t="s">
        <v>1</v>
      </c>
      <c r="AE9" s="251" t="s">
        <v>0</v>
      </c>
      <c r="AF9" s="251" t="s">
        <v>1</v>
      </c>
      <c r="AG9" s="251" t="s">
        <v>80</v>
      </c>
      <c r="AH9" s="251" t="s">
        <v>81</v>
      </c>
      <c r="AI9" s="251" t="s">
        <v>75</v>
      </c>
      <c r="AJ9" s="251" t="s">
        <v>76</v>
      </c>
      <c r="AK9" s="251" t="s">
        <v>17</v>
      </c>
      <c r="AL9" s="258" t="s">
        <v>18</v>
      </c>
    </row>
    <row r="10" spans="1:38" s="1" customFormat="1" ht="102.75" customHeight="1" thickBot="1">
      <c r="A10" s="273"/>
      <c r="B10" s="275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9"/>
      <c r="I10" s="252"/>
      <c r="J10" s="25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2"/>
      <c r="Q10" s="25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2"/>
      <c r="AA10" s="259"/>
      <c r="AC10" s="257"/>
      <c r="AD10" s="252"/>
      <c r="AE10" s="252"/>
      <c r="AF10" s="252"/>
      <c r="AG10" s="252"/>
      <c r="AH10" s="252"/>
      <c r="AI10" s="252"/>
      <c r="AJ10" s="252"/>
      <c r="AK10" s="252"/>
      <c r="AL10" s="259"/>
    </row>
    <row r="11" spans="1:38" s="1" customFormat="1" ht="25.05" customHeight="1" thickBot="1">
      <c r="A11" s="13" t="s">
        <v>24</v>
      </c>
      <c r="B11" s="3" t="s">
        <v>25</v>
      </c>
      <c r="C11" s="24">
        <f t="shared" ref="C11:AL11" si="0">SUM(C12:C15)</f>
        <v>1069595</v>
      </c>
      <c r="D11" s="90">
        <f t="shared" si="0"/>
        <v>3511</v>
      </c>
      <c r="E11" s="90">
        <f t="shared" si="0"/>
        <v>29130</v>
      </c>
      <c r="F11" s="90">
        <f t="shared" si="0"/>
        <v>1102236</v>
      </c>
      <c r="G11" s="90">
        <f t="shared" si="0"/>
        <v>49624</v>
      </c>
      <c r="H11" s="47"/>
      <c r="I11" s="90">
        <f t="shared" si="0"/>
        <v>2701547.0406230008</v>
      </c>
      <c r="J11" s="90">
        <f t="shared" si="0"/>
        <v>1085611.6069027991</v>
      </c>
      <c r="K11" s="90">
        <f t="shared" si="0"/>
        <v>2021833.4584840001</v>
      </c>
      <c r="L11" s="90">
        <f t="shared" si="0"/>
        <v>527994.97177199996</v>
      </c>
      <c r="M11" s="90">
        <f t="shared" si="0"/>
        <v>88395.76</v>
      </c>
      <c r="N11" s="75">
        <f>SUM(N12:N15)</f>
        <v>2638224.1902559996</v>
      </c>
      <c r="O11" s="90">
        <f t="shared" si="0"/>
        <v>1060436.5574605991</v>
      </c>
      <c r="P11" s="90">
        <f t="shared" si="0"/>
        <v>2730635.048254801</v>
      </c>
      <c r="Q11" s="90">
        <f t="shared" si="0"/>
        <v>1608738.3554333642</v>
      </c>
      <c r="R11" s="90">
        <f t="shared" si="0"/>
        <v>660487.10000000009</v>
      </c>
      <c r="S11" s="90">
        <f t="shared" si="0"/>
        <v>450000</v>
      </c>
      <c r="T11" s="90">
        <f t="shared" si="0"/>
        <v>165000</v>
      </c>
      <c r="U11" s="66">
        <f t="shared" si="0"/>
        <v>1275487.1000000001</v>
      </c>
      <c r="V11" s="90">
        <f t="shared" si="0"/>
        <v>344467.04744235601</v>
      </c>
      <c r="W11" s="90">
        <f t="shared" si="0"/>
        <v>222096.39692496092</v>
      </c>
      <c r="X11" s="90">
        <f t="shared" si="0"/>
        <v>92007.625632683426</v>
      </c>
      <c r="Y11" s="66">
        <f>SUM(Y12:Y15)</f>
        <v>658571.0700000003</v>
      </c>
      <c r="Z11" s="90">
        <f t="shared" si="0"/>
        <v>1494931.29</v>
      </c>
      <c r="AA11" s="91">
        <f t="shared" si="0"/>
        <v>633603.9700000002</v>
      </c>
      <c r="AC11" s="89">
        <f t="shared" si="0"/>
        <v>109702.05</v>
      </c>
      <c r="AD11" s="90">
        <f t="shared" si="0"/>
        <v>0</v>
      </c>
      <c r="AE11" s="90">
        <f t="shared" si="0"/>
        <v>109702.05</v>
      </c>
      <c r="AF11" s="90">
        <f t="shared" si="0"/>
        <v>0</v>
      </c>
      <c r="AG11" s="90">
        <f t="shared" si="0"/>
        <v>109702.05</v>
      </c>
      <c r="AH11" s="90">
        <f t="shared" si="0"/>
        <v>109702.05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.05" customHeight="1">
      <c r="A12" s="17"/>
      <c r="B12" s="39" t="s">
        <v>26</v>
      </c>
      <c r="C12" s="125">
        <v>1069595</v>
      </c>
      <c r="D12" s="93">
        <v>3511</v>
      </c>
      <c r="E12" s="93">
        <v>29130</v>
      </c>
      <c r="F12" s="62">
        <f>SUM(C12:E12)</f>
        <v>1102236</v>
      </c>
      <c r="G12" s="93">
        <v>49624</v>
      </c>
      <c r="H12" s="46"/>
      <c r="I12" s="93">
        <v>2701547.0406230008</v>
      </c>
      <c r="J12" s="93">
        <v>1085611.6069027991</v>
      </c>
      <c r="K12" s="93">
        <v>2021833.4584840001</v>
      </c>
      <c r="L12" s="93">
        <v>527994.97177199996</v>
      </c>
      <c r="M12" s="93">
        <v>88395.76</v>
      </c>
      <c r="N12" s="76">
        <f>SUM(K12:M12)</f>
        <v>2638224.1902559996</v>
      </c>
      <c r="O12" s="93">
        <v>1060436.5574605991</v>
      </c>
      <c r="P12" s="93">
        <v>2730635.048254801</v>
      </c>
      <c r="Q12" s="93">
        <v>1608738.3554333642</v>
      </c>
      <c r="R12" s="93">
        <v>660487.10000000009</v>
      </c>
      <c r="S12" s="93">
        <v>450000</v>
      </c>
      <c r="T12" s="93">
        <v>165000</v>
      </c>
      <c r="U12" s="62">
        <f>SUM(R12:T12)</f>
        <v>1275487.1000000001</v>
      </c>
      <c r="V12" s="93">
        <v>344467.04744235601</v>
      </c>
      <c r="W12" s="93">
        <v>222096.39692496092</v>
      </c>
      <c r="X12" s="93">
        <v>92007.625632683426</v>
      </c>
      <c r="Y12" s="62">
        <f>SUM(V12:X12)</f>
        <v>658571.0700000003</v>
      </c>
      <c r="Z12" s="93">
        <v>1494931.29</v>
      </c>
      <c r="AA12" s="94">
        <v>633603.9700000002</v>
      </c>
      <c r="AC12" s="92">
        <v>109702.05</v>
      </c>
      <c r="AD12" s="93">
        <v>0</v>
      </c>
      <c r="AE12" s="93">
        <v>109702.05</v>
      </c>
      <c r="AF12" s="93">
        <v>0</v>
      </c>
      <c r="AG12" s="93">
        <v>109702.05</v>
      </c>
      <c r="AH12" s="93">
        <v>109702.05</v>
      </c>
      <c r="AI12" s="93">
        <v>0</v>
      </c>
      <c r="AJ12" s="93">
        <v>0</v>
      </c>
      <c r="AK12" s="93">
        <v>0</v>
      </c>
      <c r="AL12" s="94">
        <v>0</v>
      </c>
    </row>
    <row r="13" spans="1:38" ht="25.0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.0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.0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.05" customHeight="1" thickBot="1">
      <c r="A16" s="13" t="s">
        <v>30</v>
      </c>
      <c r="B16" s="3" t="s">
        <v>11</v>
      </c>
      <c r="C16" s="26">
        <v>139860</v>
      </c>
      <c r="D16" s="102">
        <v>81987</v>
      </c>
      <c r="E16" s="102">
        <v>408</v>
      </c>
      <c r="F16" s="65">
        <f>SUM(C16:E16)</f>
        <v>222255</v>
      </c>
      <c r="G16" s="102">
        <v>66570</v>
      </c>
      <c r="H16" s="47"/>
      <c r="I16" s="102">
        <v>2880411.9391799998</v>
      </c>
      <c r="J16" s="102">
        <v>0</v>
      </c>
      <c r="K16" s="102">
        <v>2090087.73918</v>
      </c>
      <c r="L16" s="102">
        <v>770492.70000000007</v>
      </c>
      <c r="M16" s="102">
        <v>0</v>
      </c>
      <c r="N16" s="79">
        <f>SUM(K16:M16)</f>
        <v>2860580.4391800002</v>
      </c>
      <c r="O16" s="102">
        <v>0</v>
      </c>
      <c r="P16" s="102">
        <v>3041341.617103369</v>
      </c>
      <c r="Q16" s="102">
        <v>3041341.617103369</v>
      </c>
      <c r="R16" s="102">
        <v>333384.49999999994</v>
      </c>
      <c r="S16" s="102">
        <v>156530.97000000009</v>
      </c>
      <c r="T16" s="102">
        <v>0</v>
      </c>
      <c r="U16" s="65">
        <f>SUM(R16:T16)</f>
        <v>489915.47000000003</v>
      </c>
      <c r="V16" s="102">
        <v>333384.49999999994</v>
      </c>
      <c r="W16" s="102">
        <v>156530.97000000009</v>
      </c>
      <c r="X16" s="102">
        <v>0</v>
      </c>
      <c r="Y16" s="65">
        <f>SUM(V16:X16)</f>
        <v>489915.47000000003</v>
      </c>
      <c r="Z16" s="102">
        <v>603035.68999999994</v>
      </c>
      <c r="AA16" s="103">
        <v>603035.68999999994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.05" customHeight="1" thickBot="1">
      <c r="A17" s="13" t="s">
        <v>31</v>
      </c>
      <c r="B17" s="3" t="s">
        <v>32</v>
      </c>
      <c r="C17" s="24">
        <f>SUM(C18:C19)</f>
        <v>170449</v>
      </c>
      <c r="D17" s="90">
        <f>SUM(D18:D19)</f>
        <v>6708</v>
      </c>
      <c r="E17" s="90">
        <f>SUM(E18:E19)</f>
        <v>229</v>
      </c>
      <c r="F17" s="66">
        <f>SUM(F18:F19)</f>
        <v>177386</v>
      </c>
      <c r="G17" s="90">
        <f>SUM(G18:G19)</f>
        <v>98084</v>
      </c>
      <c r="H17" s="50"/>
      <c r="I17" s="90">
        <f t="shared" ref="I17:AA17" si="1">SUM(I18:I19)</f>
        <v>1183106.509045</v>
      </c>
      <c r="J17" s="90">
        <f t="shared" si="1"/>
        <v>88840.233353999996</v>
      </c>
      <c r="K17" s="90">
        <f t="shared" si="1"/>
        <v>942637.64295000001</v>
      </c>
      <c r="L17" s="90">
        <f t="shared" si="1"/>
        <v>213033.08651600001</v>
      </c>
      <c r="M17" s="90">
        <f t="shared" si="1"/>
        <v>0</v>
      </c>
      <c r="N17" s="75">
        <f t="shared" si="1"/>
        <v>1155670.7294660001</v>
      </c>
      <c r="O17" s="90">
        <f t="shared" si="1"/>
        <v>88840.233353999996</v>
      </c>
      <c r="P17" s="90">
        <f t="shared" si="1"/>
        <v>1234742.6060571619</v>
      </c>
      <c r="Q17" s="90">
        <f t="shared" si="1"/>
        <v>966152.34467129619</v>
      </c>
      <c r="R17" s="90">
        <f t="shared" si="1"/>
        <v>102415.30999999914</v>
      </c>
      <c r="S17" s="90">
        <f t="shared" si="1"/>
        <v>2952.8900000000003</v>
      </c>
      <c r="T17" s="90">
        <f t="shared" si="1"/>
        <v>0</v>
      </c>
      <c r="U17" s="66">
        <f t="shared" si="1"/>
        <v>105368.19999999914</v>
      </c>
      <c r="V17" s="90">
        <f t="shared" si="1"/>
        <v>52957.270000003009</v>
      </c>
      <c r="W17" s="90">
        <f t="shared" si="1"/>
        <v>2952.8900000000003</v>
      </c>
      <c r="X17" s="90">
        <f t="shared" si="1"/>
        <v>0</v>
      </c>
      <c r="Y17" s="66">
        <f t="shared" si="1"/>
        <v>55910.160000003016</v>
      </c>
      <c r="Z17" s="90">
        <f t="shared" si="1"/>
        <v>83330.299999999144</v>
      </c>
      <c r="AA17" s="91">
        <f t="shared" si="1"/>
        <v>28190.490000003014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.05" customHeight="1">
      <c r="A18" s="17"/>
      <c r="B18" s="6" t="s">
        <v>33</v>
      </c>
      <c r="C18" s="27">
        <v>164078</v>
      </c>
      <c r="D18" s="105">
        <v>254</v>
      </c>
      <c r="E18" s="105">
        <v>229</v>
      </c>
      <c r="F18" s="67">
        <f>SUM(C18:E18)</f>
        <v>164561</v>
      </c>
      <c r="G18" s="105">
        <v>84078</v>
      </c>
      <c r="H18" s="49"/>
      <c r="I18" s="105">
        <v>666422.50331399997</v>
      </c>
      <c r="J18" s="105">
        <v>88840.233353999996</v>
      </c>
      <c r="K18" s="105">
        <v>660283.04331400001</v>
      </c>
      <c r="L18" s="105">
        <v>2690</v>
      </c>
      <c r="M18" s="105">
        <v>0</v>
      </c>
      <c r="N18" s="80">
        <f>SUM(K18:M18)</f>
        <v>662973.04331400001</v>
      </c>
      <c r="O18" s="105">
        <v>88840.233353999996</v>
      </c>
      <c r="P18" s="105">
        <v>770261.33925631421</v>
      </c>
      <c r="Q18" s="105">
        <v>501671.07787044829</v>
      </c>
      <c r="R18" s="105">
        <v>101572.32999999914</v>
      </c>
      <c r="S18" s="105">
        <v>0</v>
      </c>
      <c r="T18" s="105">
        <v>0</v>
      </c>
      <c r="U18" s="67">
        <f>SUM(R18:T18)</f>
        <v>101572.32999999914</v>
      </c>
      <c r="V18" s="105">
        <v>52114.290000003013</v>
      </c>
      <c r="W18" s="105">
        <v>0</v>
      </c>
      <c r="X18" s="105">
        <v>0</v>
      </c>
      <c r="Y18" s="67">
        <f>SUM(V18:X18)</f>
        <v>52114.290000003013</v>
      </c>
      <c r="Z18" s="105">
        <v>79091.889999999141</v>
      </c>
      <c r="AA18" s="106">
        <v>23952.080000003014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.05" customHeight="1" thickBot="1">
      <c r="A19" s="20"/>
      <c r="B19" s="41" t="s">
        <v>34</v>
      </c>
      <c r="C19" s="28">
        <v>6371</v>
      </c>
      <c r="D19" s="108">
        <v>6454</v>
      </c>
      <c r="E19" s="108">
        <v>0</v>
      </c>
      <c r="F19" s="68">
        <f>SUM(C19:E19)</f>
        <v>12825</v>
      </c>
      <c r="G19" s="108">
        <v>14006</v>
      </c>
      <c r="H19" s="48"/>
      <c r="I19" s="108">
        <v>516684.00573099998</v>
      </c>
      <c r="J19" s="108">
        <v>0</v>
      </c>
      <c r="K19" s="108">
        <v>282354.599636</v>
      </c>
      <c r="L19" s="108">
        <v>210343.08651600001</v>
      </c>
      <c r="M19" s="108">
        <v>0</v>
      </c>
      <c r="N19" s="81">
        <f>SUM(K19:M19)</f>
        <v>492697.68615199998</v>
      </c>
      <c r="O19" s="108">
        <v>0</v>
      </c>
      <c r="P19" s="108">
        <v>464481.26680084784</v>
      </c>
      <c r="Q19" s="108">
        <v>464481.26680084784</v>
      </c>
      <c r="R19" s="108">
        <v>842.97999999999911</v>
      </c>
      <c r="S19" s="108">
        <v>2952.8900000000003</v>
      </c>
      <c r="T19" s="108">
        <v>0</v>
      </c>
      <c r="U19" s="68">
        <f>SUM(R19:T19)</f>
        <v>3795.8699999999994</v>
      </c>
      <c r="V19" s="108">
        <v>842.97999999999911</v>
      </c>
      <c r="W19" s="108">
        <v>2952.8900000000003</v>
      </c>
      <c r="X19" s="108">
        <v>0</v>
      </c>
      <c r="Y19" s="68">
        <f>SUM(V19:X19)</f>
        <v>3795.8699999999994</v>
      </c>
      <c r="Z19" s="108">
        <v>4238.41</v>
      </c>
      <c r="AA19" s="109">
        <v>4238.41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.05" customHeight="1" thickBot="1">
      <c r="A20" s="13" t="s">
        <v>35</v>
      </c>
      <c r="B20" s="3" t="s">
        <v>2</v>
      </c>
      <c r="C20" s="29">
        <v>91486</v>
      </c>
      <c r="D20" s="111">
        <v>25915</v>
      </c>
      <c r="E20" s="111">
        <v>68276</v>
      </c>
      <c r="F20" s="69">
        <f>SUM(C20:E20)</f>
        <v>185677</v>
      </c>
      <c r="G20" s="111">
        <v>176043</v>
      </c>
      <c r="H20" s="47"/>
      <c r="I20" s="111">
        <v>89927335.023223996</v>
      </c>
      <c r="J20" s="111">
        <v>70063996.146682486</v>
      </c>
      <c r="K20" s="111">
        <v>47687003.185323998</v>
      </c>
      <c r="L20" s="111">
        <v>16771387.429400001</v>
      </c>
      <c r="M20" s="111">
        <v>22396468.115000002</v>
      </c>
      <c r="N20" s="82">
        <f>SUM(K20:M20)</f>
        <v>86854858.72972399</v>
      </c>
      <c r="O20" s="111">
        <v>70063996.146682486</v>
      </c>
      <c r="P20" s="111">
        <v>75845866.372855246</v>
      </c>
      <c r="Q20" s="111">
        <v>22928362.028640598</v>
      </c>
      <c r="R20" s="111">
        <v>30638926.541600004</v>
      </c>
      <c r="S20" s="111">
        <v>10617548.6438</v>
      </c>
      <c r="T20" s="111">
        <v>17968047.884599999</v>
      </c>
      <c r="U20" s="69">
        <f>SUM(R20:T20)</f>
        <v>59224523.07</v>
      </c>
      <c r="V20" s="111">
        <v>9191867.2854107395</v>
      </c>
      <c r="W20" s="111">
        <v>3185330.2007070202</v>
      </c>
      <c r="X20" s="111">
        <v>5390525.3928822372</v>
      </c>
      <c r="Y20" s="69">
        <f>SUM(V20:X20)</f>
        <v>17767722.878999997</v>
      </c>
      <c r="Z20" s="111">
        <v>62427834.719999999</v>
      </c>
      <c r="AA20" s="112">
        <v>18726190.040999994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.05" customHeight="1" thickBot="1">
      <c r="A21" s="13" t="s">
        <v>36</v>
      </c>
      <c r="B21" s="3" t="s">
        <v>37</v>
      </c>
      <c r="C21" s="24">
        <f t="shared" ref="C21:AA21" si="3">SUM(C22:C23)</f>
        <v>9302</v>
      </c>
      <c r="D21" s="90">
        <f t="shared" si="3"/>
        <v>8735</v>
      </c>
      <c r="E21" s="90">
        <f t="shared" si="3"/>
        <v>4</v>
      </c>
      <c r="F21" s="66">
        <f t="shared" si="3"/>
        <v>18041</v>
      </c>
      <c r="G21" s="90">
        <f t="shared" si="3"/>
        <v>20031</v>
      </c>
      <c r="H21" s="90">
        <f t="shared" si="3"/>
        <v>18041</v>
      </c>
      <c r="I21" s="90">
        <f t="shared" si="3"/>
        <v>19770548.343786929</v>
      </c>
      <c r="J21" s="90">
        <f t="shared" si="3"/>
        <v>517712.44612799998</v>
      </c>
      <c r="K21" s="90">
        <f t="shared" si="3"/>
        <v>9255476.8195396494</v>
      </c>
      <c r="L21" s="90">
        <f t="shared" si="3"/>
        <v>9362848.6422429997</v>
      </c>
      <c r="M21" s="90">
        <f t="shared" si="3"/>
        <v>4888.7692800000004</v>
      </c>
      <c r="N21" s="75">
        <f t="shared" si="3"/>
        <v>18623214.231062651</v>
      </c>
      <c r="O21" s="90">
        <f t="shared" si="3"/>
        <v>509391.798259</v>
      </c>
      <c r="P21" s="90">
        <f t="shared" si="3"/>
        <v>17561308.235544275</v>
      </c>
      <c r="Q21" s="90">
        <f t="shared" si="3"/>
        <v>17163238.123735812</v>
      </c>
      <c r="R21" s="90">
        <f t="shared" si="3"/>
        <v>5392018.5435402477</v>
      </c>
      <c r="S21" s="90">
        <f t="shared" si="3"/>
        <v>5733789.3364597503</v>
      </c>
      <c r="T21" s="90">
        <f t="shared" si="3"/>
        <v>9288.8799999999992</v>
      </c>
      <c r="U21" s="66">
        <f t="shared" si="3"/>
        <v>11135096.76</v>
      </c>
      <c r="V21" s="90">
        <f t="shared" si="3"/>
        <v>5383164.1270480864</v>
      </c>
      <c r="W21" s="90">
        <f t="shared" si="3"/>
        <v>5725103.3929519122</v>
      </c>
      <c r="X21" s="90">
        <f t="shared" si="3"/>
        <v>9288.8799999999992</v>
      </c>
      <c r="Y21" s="66">
        <f t="shared" si="3"/>
        <v>11117556.4</v>
      </c>
      <c r="Z21" s="90">
        <f t="shared" si="3"/>
        <v>11266609.132579999</v>
      </c>
      <c r="AA21" s="91">
        <f t="shared" si="3"/>
        <v>11249068.77258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.05" customHeight="1">
      <c r="A22" s="21"/>
      <c r="B22" s="6" t="s">
        <v>38</v>
      </c>
      <c r="C22" s="125">
        <v>9302</v>
      </c>
      <c r="D22" s="93">
        <v>8735</v>
      </c>
      <c r="E22" s="93">
        <v>4</v>
      </c>
      <c r="F22" s="62">
        <f>SUM(C22:E22)</f>
        <v>18041</v>
      </c>
      <c r="G22" s="93">
        <v>20031</v>
      </c>
      <c r="H22" s="93">
        <v>18041</v>
      </c>
      <c r="I22" s="93">
        <v>19770548.343786929</v>
      </c>
      <c r="J22" s="93">
        <v>517712.44612799998</v>
      </c>
      <c r="K22" s="93">
        <v>9255476.8195396494</v>
      </c>
      <c r="L22" s="93">
        <v>9362848.6422429997</v>
      </c>
      <c r="M22" s="93">
        <v>4888.7692800000004</v>
      </c>
      <c r="N22" s="76">
        <f>SUM(K22:M22)</f>
        <v>18623214.231062651</v>
      </c>
      <c r="O22" s="93">
        <v>509391.798259</v>
      </c>
      <c r="P22" s="93">
        <v>17561308.235544275</v>
      </c>
      <c r="Q22" s="93">
        <v>17163238.123735812</v>
      </c>
      <c r="R22" s="93">
        <v>5392018.5435402477</v>
      </c>
      <c r="S22" s="93">
        <v>5733789.3364597503</v>
      </c>
      <c r="T22" s="93">
        <v>9288.8799999999992</v>
      </c>
      <c r="U22" s="62">
        <f>SUM(R22:T22)</f>
        <v>11135096.76</v>
      </c>
      <c r="V22" s="93">
        <v>5383164.1270480864</v>
      </c>
      <c r="W22" s="93">
        <v>5725103.3929519122</v>
      </c>
      <c r="X22" s="93">
        <v>9288.8799999999992</v>
      </c>
      <c r="Y22" s="62">
        <f>SUM(V22:X22)</f>
        <v>11117556.4</v>
      </c>
      <c r="Z22" s="93">
        <v>11266609.132579999</v>
      </c>
      <c r="AA22" s="94">
        <v>11249068.77258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.0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.05" customHeight="1" thickBot="1">
      <c r="A24" s="13" t="s">
        <v>40</v>
      </c>
      <c r="B24" s="3" t="s">
        <v>41</v>
      </c>
      <c r="C24" s="31">
        <f t="shared" ref="C24:AA24" si="5">SUM(C25:C27)</f>
        <v>17581</v>
      </c>
      <c r="D24" s="114">
        <f t="shared" si="5"/>
        <v>818232</v>
      </c>
      <c r="E24" s="114">
        <f t="shared" si="5"/>
        <v>1</v>
      </c>
      <c r="F24" s="70">
        <f t="shared" si="5"/>
        <v>835814</v>
      </c>
      <c r="G24" s="114">
        <f t="shared" si="5"/>
        <v>103572</v>
      </c>
      <c r="H24" s="114">
        <f t="shared" si="5"/>
        <v>835684</v>
      </c>
      <c r="I24" s="114">
        <f t="shared" si="5"/>
        <v>5331890.4041047795</v>
      </c>
      <c r="J24" s="114">
        <f t="shared" si="5"/>
        <v>337211.30522232631</v>
      </c>
      <c r="K24" s="114">
        <f t="shared" si="5"/>
        <v>1743799.1934834502</v>
      </c>
      <c r="L24" s="114">
        <f t="shared" si="5"/>
        <v>3345327.7189497794</v>
      </c>
      <c r="M24" s="114">
        <f t="shared" si="5"/>
        <v>213.85767999999999</v>
      </c>
      <c r="N24" s="15">
        <f t="shared" si="5"/>
        <v>5089340.7701132298</v>
      </c>
      <c r="O24" s="114">
        <f t="shared" si="5"/>
        <v>337211.30522232631</v>
      </c>
      <c r="P24" s="114">
        <f t="shared" si="5"/>
        <v>5009399.0249569286</v>
      </c>
      <c r="Q24" s="114">
        <f t="shared" si="5"/>
        <v>4709565.5878779758</v>
      </c>
      <c r="R24" s="114">
        <f t="shared" si="5"/>
        <v>1603776.3309594439</v>
      </c>
      <c r="S24" s="114">
        <f t="shared" si="5"/>
        <v>1233421.2086810786</v>
      </c>
      <c r="T24" s="114">
        <f t="shared" si="5"/>
        <v>0</v>
      </c>
      <c r="U24" s="70">
        <f t="shared" si="5"/>
        <v>2837197.5396405226</v>
      </c>
      <c r="V24" s="114">
        <f t="shared" si="5"/>
        <v>1341915.860959444</v>
      </c>
      <c r="W24" s="114">
        <f t="shared" si="5"/>
        <v>1233421.2086810786</v>
      </c>
      <c r="X24" s="114">
        <f t="shared" si="5"/>
        <v>0</v>
      </c>
      <c r="Y24" s="70">
        <f t="shared" si="5"/>
        <v>2575337.0696405224</v>
      </c>
      <c r="Z24" s="114">
        <f t="shared" si="5"/>
        <v>3069190.9438888887</v>
      </c>
      <c r="AA24" s="115">
        <f t="shared" si="5"/>
        <v>2747523.9138888884</v>
      </c>
      <c r="AC24" s="113">
        <f t="shared" ref="AC24:AL24" si="6">SUM(AC25:AC27)</f>
        <v>2569.6947599999999</v>
      </c>
      <c r="AD24" s="114">
        <f t="shared" si="6"/>
        <v>0</v>
      </c>
      <c r="AE24" s="114">
        <f t="shared" si="6"/>
        <v>2569.6947599999999</v>
      </c>
      <c r="AF24" s="114">
        <f t="shared" si="6"/>
        <v>0</v>
      </c>
      <c r="AG24" s="114">
        <f t="shared" si="6"/>
        <v>1156.1433087392986</v>
      </c>
      <c r="AH24" s="114">
        <f t="shared" si="6"/>
        <v>1156.1433087392986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.05" customHeight="1">
      <c r="A25" s="17"/>
      <c r="B25" s="6" t="s">
        <v>42</v>
      </c>
      <c r="C25" s="125">
        <v>8299</v>
      </c>
      <c r="D25" s="93">
        <v>806826</v>
      </c>
      <c r="E25" s="93">
        <v>0</v>
      </c>
      <c r="F25" s="62">
        <f>SUM(C25:E25)</f>
        <v>815125</v>
      </c>
      <c r="G25" s="93">
        <v>81581</v>
      </c>
      <c r="H25" s="93">
        <v>815125</v>
      </c>
      <c r="I25" s="93">
        <v>2057213.7777777794</v>
      </c>
      <c r="J25" s="93">
        <v>0</v>
      </c>
      <c r="K25" s="93">
        <v>70645.682222220581</v>
      </c>
      <c r="L25" s="93">
        <v>1986567.2777777794</v>
      </c>
      <c r="M25" s="93">
        <v>0</v>
      </c>
      <c r="N25" s="76">
        <f>SUM(K25:M25)</f>
        <v>2057212.96</v>
      </c>
      <c r="O25" s="93">
        <v>0</v>
      </c>
      <c r="P25" s="93">
        <v>2035865.9712280701</v>
      </c>
      <c r="Q25" s="93">
        <v>2035865.9712280701</v>
      </c>
      <c r="R25" s="93">
        <v>5635.1444444444496</v>
      </c>
      <c r="S25" s="93">
        <v>245791.58519607867</v>
      </c>
      <c r="T25" s="93">
        <v>0</v>
      </c>
      <c r="U25" s="62">
        <f>SUM(R25:T25)</f>
        <v>251426.72964052312</v>
      </c>
      <c r="V25" s="93">
        <v>5635.1444444444496</v>
      </c>
      <c r="W25" s="93">
        <v>245791.58519607867</v>
      </c>
      <c r="X25" s="93">
        <v>0</v>
      </c>
      <c r="Y25" s="62">
        <f>SUM(V25:X25)</f>
        <v>251426.72964052312</v>
      </c>
      <c r="Z25" s="93">
        <v>255274.08388888885</v>
      </c>
      <c r="AA25" s="94">
        <v>255274.08388888885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.05" customHeight="1">
      <c r="A26" s="18"/>
      <c r="B26" s="7" t="s">
        <v>3</v>
      </c>
      <c r="C26" s="32">
        <v>9154</v>
      </c>
      <c r="D26" s="129">
        <v>11404</v>
      </c>
      <c r="E26" s="129">
        <v>1</v>
      </c>
      <c r="F26" s="60">
        <f>SUM(C26:E26)</f>
        <v>20559</v>
      </c>
      <c r="G26" s="129">
        <v>21850</v>
      </c>
      <c r="H26" s="129">
        <v>20559</v>
      </c>
      <c r="I26" s="129">
        <v>2807946.1869010003</v>
      </c>
      <c r="J26" s="129">
        <v>74423.430372000003</v>
      </c>
      <c r="K26" s="129">
        <v>1267520.0461532297</v>
      </c>
      <c r="L26" s="129">
        <v>1351500.691172</v>
      </c>
      <c r="M26" s="129">
        <v>213.85767999999999</v>
      </c>
      <c r="N26" s="57">
        <f>SUM(K26:M26)</f>
        <v>2619234.5950052296</v>
      </c>
      <c r="O26" s="129">
        <v>74423.430372000003</v>
      </c>
      <c r="P26" s="129">
        <v>2492877.4172975598</v>
      </c>
      <c r="Q26" s="129">
        <v>2471641.2942395769</v>
      </c>
      <c r="R26" s="129">
        <v>1100446.2765149996</v>
      </c>
      <c r="S26" s="129">
        <v>987629.62348499999</v>
      </c>
      <c r="T26" s="129">
        <v>0</v>
      </c>
      <c r="U26" s="60">
        <f>SUM(R26:T26)</f>
        <v>2088075.8999999994</v>
      </c>
      <c r="V26" s="129">
        <v>1100446.2765149996</v>
      </c>
      <c r="W26" s="129">
        <v>987629.62348499999</v>
      </c>
      <c r="X26" s="129">
        <v>0</v>
      </c>
      <c r="Y26" s="60">
        <f>SUM(V26:X26)</f>
        <v>2088075.8999999994</v>
      </c>
      <c r="Z26" s="129">
        <v>2114839.4699999997</v>
      </c>
      <c r="AA26" s="130">
        <v>2114839.4699999997</v>
      </c>
      <c r="AC26" s="128">
        <v>2569.6947599999999</v>
      </c>
      <c r="AD26" s="129">
        <v>0</v>
      </c>
      <c r="AE26" s="129">
        <v>2569.6947599999999</v>
      </c>
      <c r="AF26" s="129">
        <v>0</v>
      </c>
      <c r="AG26" s="129">
        <v>1156.1433087392986</v>
      </c>
      <c r="AH26" s="129">
        <v>1156.1433087392986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.05" customHeight="1" thickBot="1">
      <c r="A27" s="20"/>
      <c r="B27" s="42" t="s">
        <v>43</v>
      </c>
      <c r="C27" s="33">
        <v>128</v>
      </c>
      <c r="D27" s="119">
        <v>2</v>
      </c>
      <c r="E27" s="119">
        <v>0</v>
      </c>
      <c r="F27" s="71">
        <f>SUM(C27:E27)</f>
        <v>130</v>
      </c>
      <c r="G27" s="119">
        <v>141</v>
      </c>
      <c r="H27" s="48"/>
      <c r="I27" s="119">
        <v>466730.439426</v>
      </c>
      <c r="J27" s="119">
        <v>262787.87485032633</v>
      </c>
      <c r="K27" s="119">
        <v>405633.46510799997</v>
      </c>
      <c r="L27" s="119">
        <v>7259.75</v>
      </c>
      <c r="M27" s="119">
        <v>0</v>
      </c>
      <c r="N27" s="83">
        <f>SUM(K27:M27)</f>
        <v>412893.21510799997</v>
      </c>
      <c r="O27" s="119">
        <v>262787.87485032633</v>
      </c>
      <c r="P27" s="119">
        <v>480655.63643129956</v>
      </c>
      <c r="Q27" s="119">
        <v>202058.32241032878</v>
      </c>
      <c r="R27" s="119">
        <v>497694.91</v>
      </c>
      <c r="S27" s="119">
        <v>0</v>
      </c>
      <c r="T27" s="119">
        <v>0</v>
      </c>
      <c r="U27" s="71">
        <f>SUM(R27:T27)</f>
        <v>497694.91</v>
      </c>
      <c r="V27" s="119">
        <v>235834.44000000003</v>
      </c>
      <c r="W27" s="119">
        <v>0</v>
      </c>
      <c r="X27" s="119">
        <v>0</v>
      </c>
      <c r="Y27" s="71">
        <f>SUM(V27:X27)</f>
        <v>235834.44000000003</v>
      </c>
      <c r="Z27" s="119">
        <v>699077.3899999999</v>
      </c>
      <c r="AA27" s="120">
        <v>377410.35999999987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.0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33265.38753</v>
      </c>
      <c r="J28" s="111">
        <v>17757.531144928798</v>
      </c>
      <c r="K28" s="111">
        <v>33265.38753</v>
      </c>
      <c r="L28" s="111">
        <v>0</v>
      </c>
      <c r="M28" s="111">
        <v>0</v>
      </c>
      <c r="N28" s="82">
        <f>SUM(K28:M28)</f>
        <v>33265.38753</v>
      </c>
      <c r="O28" s="111">
        <v>17757.531144928798</v>
      </c>
      <c r="P28" s="111">
        <v>26554.462337958903</v>
      </c>
      <c r="Q28" s="111">
        <v>12695.539929931492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.05" customHeight="1" thickBot="1">
      <c r="A29" s="22" t="s">
        <v>45</v>
      </c>
      <c r="B29" s="43" t="s">
        <v>12</v>
      </c>
      <c r="C29" s="34">
        <v>1</v>
      </c>
      <c r="D29" s="14">
        <v>0</v>
      </c>
      <c r="E29" s="14">
        <v>0</v>
      </c>
      <c r="F29" s="72">
        <f>SUM(C29:E29)</f>
        <v>1</v>
      </c>
      <c r="G29" s="14">
        <v>1</v>
      </c>
      <c r="H29" s="52">
        <v>1</v>
      </c>
      <c r="I29" s="14">
        <v>2729.2901999999999</v>
      </c>
      <c r="J29" s="14">
        <v>2729.2901999999999</v>
      </c>
      <c r="K29" s="14">
        <v>2729.2901999999999</v>
      </c>
      <c r="L29" s="14">
        <v>0</v>
      </c>
      <c r="M29" s="14">
        <v>0</v>
      </c>
      <c r="N29" s="84">
        <f>SUM(K29:M29)</f>
        <v>2729.2901999999999</v>
      </c>
      <c r="O29" s="14">
        <v>2729.2901999999999</v>
      </c>
      <c r="P29" s="14">
        <v>2039.4695999999999</v>
      </c>
      <c r="Q29" s="14">
        <v>-2.3395700600303826E-3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4</v>
      </c>
      <c r="D33" s="111">
        <v>0</v>
      </c>
      <c r="E33" s="111">
        <v>0</v>
      </c>
      <c r="F33" s="69">
        <f>SUM(C33:E33)</f>
        <v>4</v>
      </c>
      <c r="G33" s="111">
        <v>8</v>
      </c>
      <c r="H33" s="111">
        <v>4</v>
      </c>
      <c r="I33" s="111">
        <v>168175.77634000001</v>
      </c>
      <c r="J33" s="111">
        <v>125280.3152572822</v>
      </c>
      <c r="K33" s="111">
        <v>168175.77633999998</v>
      </c>
      <c r="L33" s="111">
        <v>0</v>
      </c>
      <c r="M33" s="111">
        <v>0</v>
      </c>
      <c r="N33" s="82">
        <f>SUM(K33:M33)</f>
        <v>168175.77633999998</v>
      </c>
      <c r="O33" s="111">
        <v>125280.3152572822</v>
      </c>
      <c r="P33" s="111">
        <v>219456.54711323784</v>
      </c>
      <c r="Q33" s="111">
        <v>70455.710747700883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8012</v>
      </c>
      <c r="D37" s="117">
        <v>349</v>
      </c>
      <c r="E37" s="117">
        <v>0</v>
      </c>
      <c r="F37" s="73">
        <f>SUM(C37:E37)</f>
        <v>8361</v>
      </c>
      <c r="G37" s="117">
        <v>2062</v>
      </c>
      <c r="H37" s="50"/>
      <c r="I37" s="117">
        <v>2229840.9216760001</v>
      </c>
      <c r="J37" s="117">
        <v>1665760.5839993975</v>
      </c>
      <c r="K37" s="117">
        <v>2168690.9881339995</v>
      </c>
      <c r="L37" s="117">
        <v>57802.61088800001</v>
      </c>
      <c r="M37" s="117">
        <v>0</v>
      </c>
      <c r="N37" s="85">
        <f>SUM(K37:M37)</f>
        <v>2226493.5990219996</v>
      </c>
      <c r="O37" s="117">
        <v>1665760.5839993975</v>
      </c>
      <c r="P37" s="117">
        <v>2015184.3426607514</v>
      </c>
      <c r="Q37" s="117">
        <v>534154.79899047804</v>
      </c>
      <c r="R37" s="117">
        <v>142944.40401800003</v>
      </c>
      <c r="S37" s="117">
        <v>20108.355982000001</v>
      </c>
      <c r="T37" s="117">
        <v>0</v>
      </c>
      <c r="U37" s="73">
        <f>SUM(R37:T37)</f>
        <v>163052.76000000004</v>
      </c>
      <c r="V37" s="117">
        <v>63833.126148440395</v>
      </c>
      <c r="W37" s="117">
        <v>11573.993851559744</v>
      </c>
      <c r="X37" s="117">
        <v>0</v>
      </c>
      <c r="Y37" s="73">
        <f>SUM(V37:X37)</f>
        <v>75407.120000000141</v>
      </c>
      <c r="Z37" s="117">
        <v>214238.11000000004</v>
      </c>
      <c r="AA37" s="118">
        <v>-29552.95999999989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14267</v>
      </c>
      <c r="D38" s="111">
        <v>18758</v>
      </c>
      <c r="E38" s="111">
        <v>1</v>
      </c>
      <c r="F38" s="69">
        <f>SUM(C38:E38)</f>
        <v>33026</v>
      </c>
      <c r="G38" s="111">
        <v>37932</v>
      </c>
      <c r="H38" s="51"/>
      <c r="I38" s="111">
        <v>11167466.148070998</v>
      </c>
      <c r="J38" s="111">
        <v>9709962.3297987487</v>
      </c>
      <c r="K38" s="111">
        <v>9580991.2085040025</v>
      </c>
      <c r="L38" s="111">
        <v>1353310.5181830002</v>
      </c>
      <c r="M38" s="111">
        <v>0</v>
      </c>
      <c r="N38" s="82">
        <f>SUM(K38:M38)</f>
        <v>10934301.726687003</v>
      </c>
      <c r="O38" s="111">
        <v>9557418.655962212</v>
      </c>
      <c r="P38" s="111">
        <v>9506969.3886643928</v>
      </c>
      <c r="Q38" s="111">
        <v>1850474.14507664</v>
      </c>
      <c r="R38" s="111">
        <v>2502567.0752459993</v>
      </c>
      <c r="S38" s="111">
        <v>1279912.0247539999</v>
      </c>
      <c r="T38" s="111">
        <v>1430</v>
      </c>
      <c r="U38" s="69">
        <f>SUM(R38:T38)</f>
        <v>3783909.0999999992</v>
      </c>
      <c r="V38" s="111">
        <v>830222.3697704284</v>
      </c>
      <c r="W38" s="111">
        <v>393050.88247495971</v>
      </c>
      <c r="X38" s="111">
        <v>551.16775461068426</v>
      </c>
      <c r="Y38" s="69">
        <f>SUM(V38:X38)</f>
        <v>1223824.4199999988</v>
      </c>
      <c r="Z38" s="111">
        <v>6066278.9899999984</v>
      </c>
      <c r="AA38" s="112">
        <v>1345202.4629999977</v>
      </c>
      <c r="AC38" s="110">
        <v>569795.07631399995</v>
      </c>
      <c r="AD38" s="111">
        <v>528453.49362869293</v>
      </c>
      <c r="AE38" s="111">
        <v>569795.07631399995</v>
      </c>
      <c r="AF38" s="111">
        <v>528453.49362869293</v>
      </c>
      <c r="AG38" s="111">
        <v>655815.31190632784</v>
      </c>
      <c r="AH38" s="111">
        <v>36724.981928326073</v>
      </c>
      <c r="AI38" s="111">
        <v>0</v>
      </c>
      <c r="AJ38" s="111">
        <v>0</v>
      </c>
      <c r="AK38" s="111">
        <v>-2.0000000000000018E-2</v>
      </c>
      <c r="AL38" s="112">
        <v>-2.0000000000000018E-2</v>
      </c>
    </row>
    <row r="39" spans="1:38" ht="15" thickBot="1">
      <c r="A39" s="13" t="s">
        <v>57</v>
      </c>
      <c r="B39" s="3" t="s">
        <v>6</v>
      </c>
      <c r="C39" s="29">
        <v>4</v>
      </c>
      <c r="D39" s="111">
        <v>0</v>
      </c>
      <c r="E39" s="111">
        <v>0</v>
      </c>
      <c r="F39" s="69">
        <f>SUM(C39:E39)</f>
        <v>4</v>
      </c>
      <c r="G39" s="111">
        <v>4</v>
      </c>
      <c r="H39" s="51"/>
      <c r="I39" s="111">
        <v>1556505.6965000001</v>
      </c>
      <c r="J39" s="111">
        <v>1506146.4158399999</v>
      </c>
      <c r="K39" s="111">
        <v>1556505.6965000001</v>
      </c>
      <c r="L39" s="111">
        <v>0</v>
      </c>
      <c r="M39" s="111">
        <v>0</v>
      </c>
      <c r="N39" s="82">
        <f>SUM(K39:M39)</f>
        <v>1556505.6965000001</v>
      </c>
      <c r="O39" s="111">
        <v>1506146.4158399999</v>
      </c>
      <c r="P39" s="111">
        <v>1456613.5675178319</v>
      </c>
      <c r="Q39" s="111">
        <v>38653.875745016383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-18960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5928</v>
      </c>
      <c r="D40" s="90">
        <f>SUM(D41:D43)</f>
        <v>69</v>
      </c>
      <c r="E40" s="90">
        <f>SUM(E41:E43)</f>
        <v>0</v>
      </c>
      <c r="F40" s="66">
        <f>SUM(F41:F43)</f>
        <v>5997</v>
      </c>
      <c r="G40" s="90">
        <f>SUM(G41:G43)</f>
        <v>3874</v>
      </c>
      <c r="H40" s="51"/>
      <c r="I40" s="90">
        <f t="shared" ref="I40:AA40" si="11">SUM(I41:I43)</f>
        <v>2939378.0970000001</v>
      </c>
      <c r="J40" s="90">
        <f t="shared" si="11"/>
        <v>2351502.4775999999</v>
      </c>
      <c r="K40" s="90">
        <f t="shared" si="11"/>
        <v>2887301.497</v>
      </c>
      <c r="L40" s="90">
        <f t="shared" si="11"/>
        <v>43602</v>
      </c>
      <c r="M40" s="90">
        <f t="shared" si="11"/>
        <v>0</v>
      </c>
      <c r="N40" s="75">
        <f t="shared" si="11"/>
        <v>2930903.497</v>
      </c>
      <c r="O40" s="90">
        <f t="shared" si="11"/>
        <v>2344722.7975999997</v>
      </c>
      <c r="P40" s="90">
        <f t="shared" si="11"/>
        <v>2835697.6281804699</v>
      </c>
      <c r="Q40" s="90">
        <f t="shared" si="11"/>
        <v>567139.52712288639</v>
      </c>
      <c r="R40" s="90">
        <f t="shared" si="11"/>
        <v>4170450.9799999986</v>
      </c>
      <c r="S40" s="90">
        <f t="shared" si="11"/>
        <v>131145</v>
      </c>
      <c r="T40" s="90">
        <f t="shared" si="11"/>
        <v>0</v>
      </c>
      <c r="U40" s="66">
        <f t="shared" si="11"/>
        <v>4301595.9799999986</v>
      </c>
      <c r="V40" s="90">
        <f t="shared" si="11"/>
        <v>834087.89452469535</v>
      </c>
      <c r="W40" s="90">
        <f t="shared" si="11"/>
        <v>26228.915475304748</v>
      </c>
      <c r="X40" s="90">
        <f t="shared" si="11"/>
        <v>0</v>
      </c>
      <c r="Y40" s="66">
        <f t="shared" si="11"/>
        <v>860316.81</v>
      </c>
      <c r="Z40" s="90">
        <f t="shared" si="11"/>
        <v>272449.22999999963</v>
      </c>
      <c r="AA40" s="91">
        <f t="shared" si="11"/>
        <v>54488.165999999095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4</v>
      </c>
      <c r="D41" s="122">
        <v>0</v>
      </c>
      <c r="E41" s="122">
        <v>0</v>
      </c>
      <c r="F41" s="74">
        <f>SUM(C41:E41)</f>
        <v>4</v>
      </c>
      <c r="G41" s="122">
        <v>4</v>
      </c>
      <c r="H41" s="49"/>
      <c r="I41" s="122">
        <v>11024</v>
      </c>
      <c r="J41" s="122">
        <v>8819.2000000000007</v>
      </c>
      <c r="K41" s="122">
        <v>11024</v>
      </c>
      <c r="L41" s="122">
        <v>0</v>
      </c>
      <c r="M41" s="122">
        <v>0</v>
      </c>
      <c r="N41" s="86">
        <f>SUM(K41:M41)</f>
        <v>11024</v>
      </c>
      <c r="O41" s="122">
        <v>8819.2000000000007</v>
      </c>
      <c r="P41" s="122">
        <v>13684.05653571017</v>
      </c>
      <c r="Q41" s="122">
        <v>2736.8113071420321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5890</v>
      </c>
      <c r="D42" s="129">
        <v>69</v>
      </c>
      <c r="E42" s="129">
        <v>0</v>
      </c>
      <c r="F42" s="60">
        <f>SUM(C42:E42)</f>
        <v>5959</v>
      </c>
      <c r="G42" s="129">
        <v>3833</v>
      </c>
      <c r="H42" s="127"/>
      <c r="I42" s="129">
        <v>2841659.0068999999</v>
      </c>
      <c r="J42" s="129">
        <v>2273327.2055199998</v>
      </c>
      <c r="K42" s="129">
        <v>2789582.4068999998</v>
      </c>
      <c r="L42" s="129">
        <v>43602</v>
      </c>
      <c r="M42" s="129">
        <v>0</v>
      </c>
      <c r="N42" s="57">
        <f>SUM(K42:M42)</f>
        <v>2833184.4068999998</v>
      </c>
      <c r="O42" s="129">
        <v>2266547.5255199997</v>
      </c>
      <c r="P42" s="129">
        <v>2598807.9256085567</v>
      </c>
      <c r="Q42" s="129">
        <v>519761.58660850371</v>
      </c>
      <c r="R42" s="129">
        <v>3508810.9799999986</v>
      </c>
      <c r="S42" s="129">
        <v>131145</v>
      </c>
      <c r="T42" s="129">
        <v>0</v>
      </c>
      <c r="U42" s="60">
        <f>SUM(R42:T42)</f>
        <v>3639955.9799999986</v>
      </c>
      <c r="V42" s="129">
        <v>701759.93452469539</v>
      </c>
      <c r="W42" s="129">
        <v>26228.915475304748</v>
      </c>
      <c r="X42" s="129">
        <v>0</v>
      </c>
      <c r="Y42" s="60">
        <f>SUM(V42:X42)</f>
        <v>727988.85000000009</v>
      </c>
      <c r="Z42" s="129">
        <v>-317400.15000000037</v>
      </c>
      <c r="AA42" s="130">
        <v>-63481.670000000857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34</v>
      </c>
      <c r="D43" s="119">
        <v>0</v>
      </c>
      <c r="E43" s="119">
        <v>0</v>
      </c>
      <c r="F43" s="71">
        <f>SUM(C43:E43)</f>
        <v>34</v>
      </c>
      <c r="G43" s="119">
        <v>37</v>
      </c>
      <c r="H43" s="48"/>
      <c r="I43" s="119">
        <v>86695.090100000001</v>
      </c>
      <c r="J43" s="119">
        <v>69356.072079999998</v>
      </c>
      <c r="K43" s="119">
        <v>86695.090100000001</v>
      </c>
      <c r="L43" s="119">
        <v>0</v>
      </c>
      <c r="M43" s="119">
        <v>0</v>
      </c>
      <c r="N43" s="83">
        <f>SUM(K43:M43)</f>
        <v>86695.090100000001</v>
      </c>
      <c r="O43" s="119">
        <v>69356.072079999998</v>
      </c>
      <c r="P43" s="119">
        <v>223205.64603620284</v>
      </c>
      <c r="Q43" s="119">
        <v>44641.129207240592</v>
      </c>
      <c r="R43" s="119">
        <v>661640</v>
      </c>
      <c r="S43" s="119">
        <v>0</v>
      </c>
      <c r="T43" s="119">
        <v>0</v>
      </c>
      <c r="U43" s="71">
        <f>SUM(R43:T43)</f>
        <v>661640</v>
      </c>
      <c r="V43" s="119">
        <v>132327.95999999996</v>
      </c>
      <c r="W43" s="119">
        <v>0</v>
      </c>
      <c r="X43" s="119">
        <v>0</v>
      </c>
      <c r="Y43" s="71">
        <f>SUM(V43:X43)</f>
        <v>132327.95999999996</v>
      </c>
      <c r="Z43" s="119">
        <v>589849.38</v>
      </c>
      <c r="AA43" s="120">
        <v>117969.83599999995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75158</v>
      </c>
      <c r="D45" s="114">
        <f>SUM(D46:D48)</f>
        <v>287</v>
      </c>
      <c r="E45" s="114">
        <f>SUM(E46:E48)</f>
        <v>0</v>
      </c>
      <c r="F45" s="70">
        <f>SUM(F46:F48)</f>
        <v>75445</v>
      </c>
      <c r="G45" s="114">
        <f>SUM(G46:G48)</f>
        <v>1998</v>
      </c>
      <c r="H45" s="51"/>
      <c r="I45" s="114">
        <f t="shared" ref="I45:AA45" si="13">SUM(I46:I48)</f>
        <v>5396625.3215389997</v>
      </c>
      <c r="J45" s="114">
        <f t="shared" si="13"/>
        <v>4878926.01263336</v>
      </c>
      <c r="K45" s="114">
        <f t="shared" si="13"/>
        <v>5279170.4300239999</v>
      </c>
      <c r="L45" s="114">
        <f t="shared" si="13"/>
        <v>102876.81645</v>
      </c>
      <c r="M45" s="114">
        <f t="shared" si="13"/>
        <v>0</v>
      </c>
      <c r="N45" s="15">
        <f t="shared" si="13"/>
        <v>5382047.2464739997</v>
      </c>
      <c r="O45" s="114">
        <f t="shared" si="13"/>
        <v>4877544.2255739905</v>
      </c>
      <c r="P45" s="114">
        <f t="shared" si="13"/>
        <v>4864595.8727732627</v>
      </c>
      <c r="Q45" s="114">
        <f t="shared" si="13"/>
        <v>590734.21973117243</v>
      </c>
      <c r="R45" s="114">
        <f t="shared" si="13"/>
        <v>87310.299999999828</v>
      </c>
      <c r="S45" s="114">
        <f t="shared" si="13"/>
        <v>2800</v>
      </c>
      <c r="T45" s="114">
        <f t="shared" si="13"/>
        <v>0</v>
      </c>
      <c r="U45" s="70">
        <f t="shared" si="13"/>
        <v>90110.299999999828</v>
      </c>
      <c r="V45" s="114">
        <f t="shared" si="13"/>
        <v>41320.790000000095</v>
      </c>
      <c r="W45" s="114">
        <f t="shared" si="13"/>
        <v>2032.0999999999142</v>
      </c>
      <c r="X45" s="114">
        <f t="shared" si="13"/>
        <v>0</v>
      </c>
      <c r="Y45" s="70">
        <f t="shared" si="13"/>
        <v>43352.890000000007</v>
      </c>
      <c r="Z45" s="114">
        <f t="shared" si="13"/>
        <v>525373.93999999983</v>
      </c>
      <c r="AA45" s="115">
        <f t="shared" si="13"/>
        <v>9663.6000000000386</v>
      </c>
      <c r="AC45" s="113">
        <f t="shared" ref="AC45:AL45" si="14">SUM(AC46:AC48)</f>
        <v>0</v>
      </c>
      <c r="AD45" s="114">
        <f t="shared" si="14"/>
        <v>159.6131313777</v>
      </c>
      <c r="AE45" s="114">
        <f t="shared" si="14"/>
        <v>0</v>
      </c>
      <c r="AF45" s="114">
        <f t="shared" si="14"/>
        <v>159.6131313777</v>
      </c>
      <c r="AG45" s="114">
        <f t="shared" si="14"/>
        <v>1299.7967547945204</v>
      </c>
      <c r="AH45" s="114">
        <f t="shared" si="14"/>
        <v>580.6987262608535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4">
      <c r="A46" s="17"/>
      <c r="B46" s="10" t="s">
        <v>65</v>
      </c>
      <c r="C46" s="35">
        <v>594</v>
      </c>
      <c r="D46" s="132">
        <v>228</v>
      </c>
      <c r="E46" s="132">
        <v>0</v>
      </c>
      <c r="F46" s="61">
        <f>SUM(C46:E46)</f>
        <v>822</v>
      </c>
      <c r="G46" s="132">
        <v>1120</v>
      </c>
      <c r="H46" s="49"/>
      <c r="I46" s="132">
        <v>3614533.9105420001</v>
      </c>
      <c r="J46" s="132">
        <v>3320966.212674574</v>
      </c>
      <c r="K46" s="132">
        <v>3544882.0398039995</v>
      </c>
      <c r="L46" s="132">
        <v>60827.07</v>
      </c>
      <c r="M46" s="132">
        <v>0</v>
      </c>
      <c r="N46" s="58">
        <f>SUM(K46:M46)</f>
        <v>3605709.1098039993</v>
      </c>
      <c r="O46" s="132">
        <v>3319584.4256152045</v>
      </c>
      <c r="P46" s="132">
        <v>3230473.2175316093</v>
      </c>
      <c r="Q46" s="132">
        <v>287638.30156282149</v>
      </c>
      <c r="R46" s="132">
        <v>39343.33</v>
      </c>
      <c r="S46" s="132">
        <v>2800</v>
      </c>
      <c r="T46" s="132">
        <v>0</v>
      </c>
      <c r="U46" s="61">
        <f>SUM(R46:T46)</f>
        <v>42143.33</v>
      </c>
      <c r="V46" s="132">
        <v>24451.350000000002</v>
      </c>
      <c r="W46" s="132">
        <v>2032.0999999999142</v>
      </c>
      <c r="X46" s="132">
        <v>0</v>
      </c>
      <c r="Y46" s="61">
        <f>SUM(V46:X46)</f>
        <v>26483.449999999917</v>
      </c>
      <c r="Z46" s="132">
        <v>-27013.020000000004</v>
      </c>
      <c r="AA46" s="133">
        <v>-4551.8300000000017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28</v>
      </c>
      <c r="D47" s="96">
        <v>0</v>
      </c>
      <c r="E47" s="96">
        <v>0</v>
      </c>
      <c r="F47" s="63">
        <f>SUM(C47:E47)</f>
        <v>28</v>
      </c>
      <c r="G47" s="96">
        <v>28</v>
      </c>
      <c r="H47" s="127"/>
      <c r="I47" s="96">
        <v>77116.945082000006</v>
      </c>
      <c r="J47" s="96">
        <v>47737.148499883398</v>
      </c>
      <c r="K47" s="96">
        <v>75965.576711000002</v>
      </c>
      <c r="L47" s="96">
        <v>0</v>
      </c>
      <c r="M47" s="96">
        <v>0</v>
      </c>
      <c r="N47" s="77">
        <f>SUM(K47:M47)</f>
        <v>75965.576711000002</v>
      </c>
      <c r="O47" s="96">
        <v>47737.148499883398</v>
      </c>
      <c r="P47" s="96">
        <v>81820.186838314839</v>
      </c>
      <c r="Q47" s="96">
        <v>33940.882186503026</v>
      </c>
      <c r="R47" s="96">
        <v>0</v>
      </c>
      <c r="S47" s="96">
        <v>0</v>
      </c>
      <c r="T47" s="96">
        <v>0</v>
      </c>
      <c r="U47" s="63">
        <f>SUM(R47:T47)</f>
        <v>0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-3242.4</v>
      </c>
      <c r="AA47" s="97">
        <v>-1621.2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74536</v>
      </c>
      <c r="D48" s="119">
        <v>59</v>
      </c>
      <c r="E48" s="119">
        <v>0</v>
      </c>
      <c r="F48" s="71">
        <f>SUM(C48:E48)</f>
        <v>74595</v>
      </c>
      <c r="G48" s="119">
        <v>850</v>
      </c>
      <c r="H48" s="127"/>
      <c r="I48" s="119">
        <v>1704974.4659150001</v>
      </c>
      <c r="J48" s="119">
        <v>1510222.651458903</v>
      </c>
      <c r="K48" s="119">
        <v>1658322.813509</v>
      </c>
      <c r="L48" s="119">
        <v>42049.746449999999</v>
      </c>
      <c r="M48" s="119">
        <v>0</v>
      </c>
      <c r="N48" s="83">
        <f>SUM(K48:M48)</f>
        <v>1700372.559959</v>
      </c>
      <c r="O48" s="119">
        <v>1510222.651458903</v>
      </c>
      <c r="P48" s="119">
        <v>1552302.4684033382</v>
      </c>
      <c r="Q48" s="119">
        <v>269155.0359818479</v>
      </c>
      <c r="R48" s="119">
        <v>47966.969999999827</v>
      </c>
      <c r="S48" s="119">
        <v>0</v>
      </c>
      <c r="T48" s="119">
        <v>0</v>
      </c>
      <c r="U48" s="71">
        <f>SUM(R48:T48)</f>
        <v>47966.969999999827</v>
      </c>
      <c r="V48" s="119">
        <v>16869.44000000009</v>
      </c>
      <c r="W48" s="119">
        <v>0</v>
      </c>
      <c r="X48" s="119">
        <v>0</v>
      </c>
      <c r="Y48" s="71">
        <f>SUM(V48:X48)</f>
        <v>16869.44000000009</v>
      </c>
      <c r="Z48" s="119">
        <v>555629.35999999987</v>
      </c>
      <c r="AA48" s="120">
        <v>15836.630000000041</v>
      </c>
      <c r="AC48" s="124">
        <v>0</v>
      </c>
      <c r="AD48" s="119">
        <v>159.6131313777</v>
      </c>
      <c r="AE48" s="119">
        <v>0</v>
      </c>
      <c r="AF48" s="119">
        <v>159.6131313777</v>
      </c>
      <c r="AG48" s="119">
        <v>1299.7967547945204</v>
      </c>
      <c r="AH48" s="119">
        <v>580.6987262608535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60" t="s">
        <v>69</v>
      </c>
      <c r="B50" s="261"/>
      <c r="C50" s="38">
        <f>C11+C16+C17+C20+C21+C24+C28+C29+C30+C33+C34+C37+C38+C39+C40+C44+C45+C49</f>
        <v>1601648</v>
      </c>
      <c r="D50" s="15">
        <f t="shared" ref="D50:AL50" si="15">D11+D16+D17+D20+D21+D24+D28+D29+D30+D33+D34+D37+D38+D39+D40+D44+D45+D49</f>
        <v>964551</v>
      </c>
      <c r="E50" s="15">
        <f t="shared" si="15"/>
        <v>98049</v>
      </c>
      <c r="F50" s="15">
        <f t="shared" si="15"/>
        <v>2664248</v>
      </c>
      <c r="G50" s="15">
        <f t="shared" si="15"/>
        <v>559804</v>
      </c>
      <c r="H50" s="15">
        <f t="shared" si="15"/>
        <v>853730</v>
      </c>
      <c r="I50" s="15">
        <f t="shared" si="15"/>
        <v>145288825.89881968</v>
      </c>
      <c r="J50" s="15">
        <f t="shared" si="15"/>
        <v>92351436.694763303</v>
      </c>
      <c r="K50" s="15">
        <f t="shared" si="15"/>
        <v>85417668.313193098</v>
      </c>
      <c r="L50" s="15">
        <f t="shared" si="15"/>
        <v>32548676.494401779</v>
      </c>
      <c r="M50" s="15">
        <f t="shared" si="15"/>
        <v>22489966.501960006</v>
      </c>
      <c r="N50" s="15">
        <f t="shared" si="15"/>
        <v>140456311.30955487</v>
      </c>
      <c r="O50" s="15">
        <f t="shared" si="15"/>
        <v>92157235.856556222</v>
      </c>
      <c r="P50" s="15">
        <f t="shared" si="15"/>
        <v>126350404.18361971</v>
      </c>
      <c r="Q50" s="15">
        <f t="shared" si="15"/>
        <v>54081705.872466668</v>
      </c>
      <c r="R50" s="15">
        <f t="shared" si="15"/>
        <v>45634281.085363694</v>
      </c>
      <c r="S50" s="15">
        <f t="shared" si="15"/>
        <v>19628208.429676827</v>
      </c>
      <c r="T50" s="15">
        <f t="shared" si="15"/>
        <v>18143766.764599998</v>
      </c>
      <c r="U50" s="15">
        <f t="shared" si="15"/>
        <v>83406256.279640511</v>
      </c>
      <c r="V50" s="15">
        <f t="shared" si="15"/>
        <v>18417220.27130419</v>
      </c>
      <c r="W50" s="15">
        <f t="shared" si="15"/>
        <v>10958320.951066794</v>
      </c>
      <c r="X50" s="15">
        <f t="shared" si="15"/>
        <v>5492373.0662695318</v>
      </c>
      <c r="Y50" s="15">
        <f t="shared" si="15"/>
        <v>34867914.288640529</v>
      </c>
      <c r="Z50" s="15">
        <f t="shared" si="15"/>
        <v>86004312.346468881</v>
      </c>
      <c r="AA50" s="16">
        <f t="shared" si="15"/>
        <v>35367414.146468885</v>
      </c>
      <c r="AC50" s="55">
        <f t="shared" si="15"/>
        <v>682066.82107399998</v>
      </c>
      <c r="AD50" s="15">
        <f t="shared" si="15"/>
        <v>528613.10676007066</v>
      </c>
      <c r="AE50" s="15">
        <f t="shared" si="15"/>
        <v>682066.82107399998</v>
      </c>
      <c r="AF50" s="15">
        <f t="shared" si="15"/>
        <v>528613.10676007066</v>
      </c>
      <c r="AG50" s="15">
        <f t="shared" si="15"/>
        <v>767973.30196986173</v>
      </c>
      <c r="AH50" s="15">
        <f t="shared" si="15"/>
        <v>148163.87396332622</v>
      </c>
      <c r="AI50" s="15">
        <f t="shared" si="15"/>
        <v>0</v>
      </c>
      <c r="AJ50" s="15">
        <f t="shared" si="15"/>
        <v>0</v>
      </c>
      <c r="AK50" s="15">
        <f t="shared" si="15"/>
        <v>-2.0000000000000018E-2</v>
      </c>
      <c r="AL50" s="16">
        <f t="shared" si="15"/>
        <v>-2.0000000000000018E-2</v>
      </c>
    </row>
    <row r="53" spans="1:38">
      <c r="Y53" s="239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2023-11-13T10:58:49Z</dcterms:modified>
</cp:coreProperties>
</file>