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"/>
    </mc:Choice>
  </mc:AlternateContent>
  <bookViews>
    <workbookView xWindow="0" yWindow="0" windowWidth="20496" windowHeight="7536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F43" i="21" l="1"/>
  <c r="D45" i="21"/>
  <c r="E24" i="21"/>
  <c r="D24" i="21"/>
  <c r="F25" i="21" l="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0" i="21" l="1"/>
  <c r="F45" i="21"/>
  <c r="C45" i="21"/>
  <c r="F26" i="21"/>
  <c r="F24" i="21" s="1"/>
  <c r="C24" i="21"/>
  <c r="F17" i="21"/>
  <c r="C40" i="21"/>
  <c r="AJ21" i="21" l="1"/>
  <c r="E50" i="26"/>
  <c r="E50" i="21" l="1"/>
  <c r="L24" i="21"/>
  <c r="L40" i="21"/>
  <c r="O24" i="21"/>
  <c r="N42" i="21"/>
  <c r="AF21" i="21" l="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L17" i="21"/>
  <c r="D50" i="21"/>
  <c r="N16" i="21"/>
  <c r="AE50" i="21" l="1"/>
  <c r="N18" i="21"/>
  <c r="N19" i="21"/>
  <c r="N46" i="21"/>
  <c r="N29" i="21"/>
  <c r="N41" i="21"/>
  <c r="N40" i="21" s="1"/>
  <c r="K40" i="21"/>
  <c r="N33" i="21"/>
  <c r="N48" i="21"/>
  <c r="N39" i="21"/>
  <c r="N27" i="21"/>
  <c r="M50" i="21"/>
  <c r="AF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L50" i="21"/>
  <c r="O21" i="21" l="1"/>
  <c r="O50" i="21" s="1"/>
  <c r="N45" i="21"/>
  <c r="K17" i="21"/>
  <c r="E29" i="27"/>
  <c r="N26" i="21"/>
  <c r="N24" i="21" s="1"/>
  <c r="K24" i="21"/>
  <c r="K45" i="21"/>
  <c r="N17" i="21"/>
  <c r="N50" i="21" l="1"/>
  <c r="K50" i="21"/>
  <c r="E13" i="27"/>
  <c r="AI45" i="21" l="1"/>
  <c r="U41" i="21" l="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/>
  <c r="Y22" i="21" l="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<sst xmlns="http://schemas.openxmlformats.org/spreadsheetml/2006/main" count="332" uniqueCount="248">
  <si>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</si>
  <si>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</si>
  <si>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</si>
  <si>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</si>
  <si>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</si>
  <si>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</si>
  <si>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</si>
  <si>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</si>
  <si>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</si>
  <si>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</si>
  <si>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</si>
  <si>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</si>
  <si>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</si>
  <si>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</si>
  <si>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</si>
  <si>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</si>
  <si>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</si>
  <si>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</si>
  <si>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</si>
  <si>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</si>
  <si>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</si>
  <si>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</si>
  <si>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</si>
  <si>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</si>
  <si>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</si>
  <si>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</si>
  <si>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</si>
  <si>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</si>
  <si>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</si>
  <si>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</si>
  <si>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</si>
  <si>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</si>
  <si>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</si>
  <si>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</si>
  <si>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</si>
  <si>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</si>
  <si>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</si>
  <si>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</si>
  <si>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</si>
  <si>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</si>
  <si>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</si>
  <si>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</si>
  <si>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</si>
  <si>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</si>
  <si>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</si>
  <si>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</si>
  <si>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</si>
  <si>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</si>
  <si>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</si>
  <si>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</si>
  <si>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</si>
  <si>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</si>
  <si>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</si>
  <si>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</si>
  <si>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</si>
  <si>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</si>
  <si>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</si>
  <si>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</si>
  <si>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</si>
  <si>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</si>
  <si>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</si>
  <si>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</si>
  <si>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</si>
  <si>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</si>
  <si>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</si>
  <si>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</si>
  <si>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</si>
  <si>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</si>
  <si>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</si>
  <si>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</si>
  <si>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</si>
  <si>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</si>
  <si>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</si>
  <si>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</si>
  <si>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</si>
  <si>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</si>
  <si>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</si>
  <si>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</si>
  <si>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</si>
  <si>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</si>
  <si>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</si>
  <si>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</si>
  <si>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</si>
  <si>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</si>
  <si>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</si>
  <si>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</si>
  <si>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</si>
  <si>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</si>
  <si>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</si>
  <si>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</si>
  <si>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</si>
  <si>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</si>
  <si>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</si>
  <si>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</si>
  <si>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</si>
  <si>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</si>
  <si>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</si>
  <si>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</si>
  <si>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</si>
  <si>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</si>
  <si>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</si>
  <si>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</si>
  <si>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</si>
  <si>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</si>
  <si>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</si>
  <si>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</si>
  <si>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</si>
  <si>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</si>
  <si>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</si>
  <si>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</si>
  <si>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</si>
  <si>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</si>
  <si>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</si>
  <si>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</si>
  <si>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</si>
  <si>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</si>
  <si>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</si>
  <si>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</si>
  <si>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</si>
  <si>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</si>
  <si>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</si>
  <si>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</si>
  <si>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</si>
  <si>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</si>
  <si>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</si>
  <si>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</si>
  <si>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</si>
  <si>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</si>
  <si>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</si>
  <si>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</si>
  <si>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</si>
  <si>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</si>
  <si>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</si>
  <si>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</si>
  <si>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</si>
  <si>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</si>
  <si>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</si>
  <si>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</si>
  <si>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</si>
  <si>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</si>
  <si>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</si>
  <si>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</si>
  <si>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</si>
  <si>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</si>
  <si>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</si>
  <si>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</si>
  <si>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</si>
  <si>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</si>
  <si>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</si>
  <si>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</si>
  <si>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</si>
  <si>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</si>
  <si>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</si>
  <si>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</si>
  <si>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</si>
  <si>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</si>
  <si>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</si>
  <si>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</si>
  <si>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</si>
  <si>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</si>
  <si>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</si>
  <si>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</si>
  <si>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</si>
  <si>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</si>
  <si>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</si>
  <si>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</si>
  <si>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</si>
  <si>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</si>
  <si>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</si>
  <si>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</si>
  <si>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</si>
  <si>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</si>
  <si>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</si>
  <si>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</si>
  <si>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</si>
  <si>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</si>
  <si>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</si>
  <si>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</si>
  <si>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</si>
  <si>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</si>
  <si>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</si>
  <si>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</si>
  <si>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</si>
  <si>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</si>
  <si>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</si>
  <si>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</si>
  <si>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</si>
  <si>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</si>
  <si>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</si>
  <si>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</si>
  <si>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</si>
  <si>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</si>
  <si>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</si>
  <si>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</si>
  <si>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</si>
  <si>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</si>
  <si>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</si>
  <si>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</si>
  <si>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</si>
  <si>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</si>
  <si>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</si>
  <si>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</si>
  <si>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</si>
  <si>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</si>
  <si>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</si>
  <si>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</si>
  <si>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</si>
  <si>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</si>
  <si>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</si>
  <si>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</si>
  <si>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</si>
  <si>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</si>
  <si>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</si>
  <si>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</si>
  <si>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</si>
  <si>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</si>
  <si>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</si>
  <si>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</si>
  <si>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</si>
  <si>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</si>
  <si>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</si>
  <si>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</si>
  <si>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</si>
  <si>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</si>
  <si>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</si>
  <si>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</si>
  <si>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</si>
  <si>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</si>
  <si>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</si>
  <si>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</si>
  <si>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</si>
  <si>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</si>
  <si>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</si>
  <si>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</si>
  <si>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</si>
  <si>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</si>
  <si>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</si>
  <si>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</si>
  <si>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</si>
  <si>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</si>
  <si>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</si>
  <si>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</si>
  <si>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</si>
  <si>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</si>
  <si>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</si>
  <si>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31.12.2023</t>
  </si>
  <si>
    <t>ანგარიშგების პერიოდი: 01.01.2023 -31.12.2023</t>
  </si>
  <si>
    <t>საანგარიშო პერიოდი: 01.01.2023 - 31.12.2023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</si>
</sst>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8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165" fontId="3" fillId="0" borderId="0" xfId="0" applyNumberFormat="1" applyFont="1" applyAlignment="1">
      <alignment vertical="center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G2" sqref="G2"/>
    </sheetView>
  </sheetViews>
  <sheetFormatPr defaultColWidth="9.21875" defaultRowHeight="13.8"/>
  <cols>
    <col min="1" max="1" width="2" style="138" customWidth="1"/>
    <col min="2" max="2" width="11" style="138" customWidth="1"/>
    <col min="3" max="3" width="5.21875" style="138" customWidth="1"/>
    <col min="4" max="4" width="73.77734375" style="138" customWidth="1"/>
    <col min="5" max="5" width="17.44140625" style="138" customWidth="1"/>
    <col min="6" max="6" width="12.77734375" style="138" customWidth="1"/>
    <col min="7" max="7" width="9.21875" style="138" customWidth="1"/>
    <col min="8" max="16384" width="9.21875" style="138"/>
  </cols>
  <sheetData>
    <row r="2" spans="2:5" s="237" customFormat="1">
      <c r="B2" s="240" t="s">
        <v>84</v>
      </c>
      <c r="C2" s="240"/>
      <c r="D2" s="233" t="s">
        <v>244</v>
      </c>
      <c r="E2" s="238" t="s">
        <v>238</v>
      </c>
    </row>
    <row r="3" spans="2:5" s="237" customFormat="1">
      <c r="B3" s="241" t="s">
        <v>245</v>
      </c>
      <c r="C3" s="241"/>
      <c r="D3" s="241"/>
      <c r="E3" s="241"/>
    </row>
    <row r="4" spans="2:5">
      <c r="B4" s="139"/>
      <c r="C4" s="139"/>
    </row>
    <row r="5" spans="2:5" ht="18" customHeight="1">
      <c r="B5" s="140"/>
      <c r="C5" s="242" t="s">
        <v>85</v>
      </c>
      <c r="D5" s="243"/>
      <c r="E5" s="243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4" t="s">
        <v>90</v>
      </c>
      <c r="D9" s="244"/>
      <c r="E9" s="244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3975013.6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41717034.260000005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1624955.06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64788199.589947991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2626201.0320000025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380597.14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6042969.4900000021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27253769.583293166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1521455.07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3826547.0500000003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1106847.6000000001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2683851.4499999993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7236424.7264453322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164783865.65168649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4" t="s">
        <v>128</v>
      </c>
      <c r="D30" s="244"/>
      <c r="E30" s="244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99451062.404779941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9137774.7976531014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2776548.1857536323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519579.11935922201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1946465.2299999993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3902603.7700000005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-2.3283064365386963E-10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7036410.3164066654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124770443.82395257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4" t="s">
        <v>151</v>
      </c>
      <c r="D43" s="244"/>
      <c r="E43" s="244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-4411442.5088474592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4428900.6009897981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2024070.23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40013422.322142333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164783866.14609492</v>
      </c>
    </row>
    <row r="52" spans="2:5" s="187" customFormat="1"/>
    <row r="53" spans="2:5" s="187" customFormat="1"/>
    <row r="54" spans="2:5">
      <c r="C54" s="245"/>
      <c r="D54" s="245"/>
      <c r="E54" s="245"/>
    </row>
    <row r="55" spans="2:5">
      <c r="C55" s="246"/>
      <c r="D55" s="246"/>
      <c r="E55" s="246"/>
    </row>
    <row r="56" spans="2:5">
      <c r="C56" s="245"/>
      <c r="D56" s="245"/>
      <c r="E56" s="245"/>
    </row>
    <row r="57" spans="2:5">
      <c r="C57" s="246"/>
      <c r="D57" s="246"/>
      <c r="E57" s="246"/>
    </row>
    <row r="58" spans="2:5" ht="15" customHeight="1">
      <c r="C58" s="245"/>
      <c r="D58" s="245"/>
      <c r="E58" s="245"/>
    </row>
    <row r="59" spans="2:5">
      <c r="C59" s="246"/>
      <c r="D59" s="246"/>
      <c r="E59" s="246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70" activePane="bottomLeft" state="frozen"/>
      <selection activeCell="C120" sqref="C120"/>
      <selection pane="bottomLeft" activeCell="E12" sqref="E12"/>
    </sheetView>
  </sheetViews>
  <sheetFormatPr defaultColWidth="9.21875" defaultRowHeight="13.8"/>
  <cols>
    <col min="1" max="1" width="2" style="150" customWidth="1"/>
    <col min="2" max="2" width="11" style="150" customWidth="1"/>
    <col min="3" max="3" width="5.77734375" style="150" customWidth="1"/>
    <col min="4" max="4" width="81.77734375" style="150" customWidth="1"/>
    <col min="5" max="5" width="15.77734375" style="150" customWidth="1"/>
    <col min="6" max="16384" width="9.21875" style="150"/>
  </cols>
  <sheetData>
    <row r="1" spans="2:5" ht="15" customHeight="1">
      <c r="B1" s="247" t="s">
        <v>84</v>
      </c>
      <c r="C1" s="247"/>
      <c r="D1" s="189" t="s">
        <v>244</v>
      </c>
      <c r="E1" s="234" t="s">
        <v>239</v>
      </c>
    </row>
    <row r="2" spans="2:5" ht="15" customHeight="1">
      <c r="B2" s="247" t="s">
        <v>246</v>
      </c>
      <c r="C2" s="247"/>
      <c r="D2" s="247"/>
      <c r="E2" s="247"/>
    </row>
    <row r="3" spans="2:5" ht="15" customHeight="1"/>
    <row r="4" spans="2:5" s="190" customFormat="1" ht="12.75" customHeight="1">
      <c r="D4" s="248" t="s">
        <v>168</v>
      </c>
      <c r="E4" s="248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9" t="s">
        <v>169</v>
      </c>
      <c r="D8" s="249"/>
      <c r="E8" s="249"/>
    </row>
    <row r="9" spans="2:5" ht="15" customHeight="1">
      <c r="B9" s="196" t="s">
        <v>91</v>
      </c>
      <c r="C9" s="197">
        <v>1</v>
      </c>
      <c r="D9" s="198" t="s">
        <v>170</v>
      </c>
      <c r="E9" s="199">
        <v>175928892.32470489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99839668.372496605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8511530.0781179145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2856606.8056914341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70434300.679781809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116700574.59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68710419.089999974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4946238.0800000057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3044970.0999999978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2802581.8620591126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47088841.617940918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14607499.740000002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37952958.801840894</v>
      </c>
    </row>
    <row r="23" spans="2:8" ht="9" customHeight="1">
      <c r="C23" s="171"/>
      <c r="D23" s="210"/>
      <c r="E23" s="173"/>
    </row>
    <row r="24" spans="2:8" ht="15" customHeight="1" thickBot="1">
      <c r="C24" s="249" t="s">
        <v>184</v>
      </c>
      <c r="D24" s="249"/>
      <c r="E24" s="249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4234974.8976040008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1517707.7308371998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-29578.716064779437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-41677.974560406787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2705167.9082711735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2090289.3900000004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1170365.75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29783.47000000003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85328.200000000012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864378.91000000038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-395140.82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1445648.178271173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39398606.980112068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9" t="s">
        <v>195</v>
      </c>
      <c r="E45" s="249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39173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39173</v>
      </c>
    </row>
    <row r="50" spans="2:5" ht="8.25" customHeight="1">
      <c r="C50" s="171"/>
      <c r="D50" s="210"/>
      <c r="E50" s="173"/>
    </row>
    <row r="51" spans="2:5" ht="15" customHeight="1" thickBot="1">
      <c r="C51" s="249" t="s">
        <v>200</v>
      </c>
      <c r="D51" s="249"/>
      <c r="E51" s="249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5380996.3799999999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85968.510000000009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398935.14000000095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1470.45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5867370.4800000004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50" t="s">
        <v>216</v>
      </c>
      <c r="D63" s="250"/>
      <c r="E63" s="250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26296412.343809523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12960489.770000007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45139.018499999998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1127065.7000000002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4887.8799999999992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-585872.98305911582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4285282.7647434194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-143617.80429935595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4428900.5690427758</v>
      </c>
    </row>
    <row r="75" spans="2:5">
      <c r="D75" s="231"/>
    </row>
    <row r="76" spans="2:5">
      <c r="C76" s="245"/>
      <c r="D76" s="245"/>
      <c r="E76" s="245"/>
    </row>
    <row r="77" spans="2:5">
      <c r="C77" s="246"/>
      <c r="D77" s="246"/>
      <c r="E77" s="246"/>
    </row>
    <row r="78" spans="2:5">
      <c r="C78" s="245"/>
      <c r="D78" s="245"/>
      <c r="E78" s="245"/>
    </row>
    <row r="79" spans="2:5">
      <c r="C79" s="246"/>
      <c r="D79" s="246"/>
      <c r="E79" s="246"/>
    </row>
    <row r="80" spans="2:5">
      <c r="C80" s="245"/>
      <c r="D80" s="245"/>
      <c r="E80" s="245"/>
    </row>
    <row r="81" spans="3:5">
      <c r="C81" s="246"/>
      <c r="D81" s="246"/>
      <c r="E81" s="246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3"/>
  <sheetViews>
    <sheetView zoomScale="70" zoomScaleNormal="7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K2" sqref="K2"/>
    </sheetView>
  </sheetViews>
  <sheetFormatPr defaultColWidth="9.21875" defaultRowHeight="13.8"/>
  <cols>
    <col min="1" max="1" width="5.77734375" style="5" customWidth="1"/>
    <col min="2" max="2" width="49.5546875" style="5" customWidth="1"/>
    <col min="3" max="6" width="11.5546875" style="5" customWidth="1"/>
    <col min="7" max="7" width="13.21875" style="5" customWidth="1"/>
    <col min="8" max="8" width="19.21875" style="5" customWidth="1"/>
    <col min="9" max="9" width="12.21875" style="5" customWidth="1"/>
    <col min="10" max="14" width="11.44140625" style="5" customWidth="1"/>
    <col min="15" max="15" width="12.21875" style="5" customWidth="1"/>
    <col min="16" max="16" width="11.21875" style="5" customWidth="1"/>
    <col min="17" max="17" width="10.21875" style="5" customWidth="1"/>
    <col min="18" max="25" width="10.77734375" style="5" customWidth="1"/>
    <col min="26" max="27" width="11.44140625" style="5" customWidth="1"/>
    <col min="28" max="28" width="3" style="5" customWidth="1"/>
    <col min="29" max="32" width="9.21875" style="5"/>
    <col min="33" max="34" width="10.21875" style="5" customWidth="1"/>
    <col min="35" max="36" width="10.77734375" style="5" customWidth="1"/>
    <col min="37" max="16384" width="9.21875" style="5"/>
  </cols>
  <sheetData>
    <row r="1" spans="1:38">
      <c r="A1" s="270" t="s">
        <v>237</v>
      </c>
      <c r="B1" s="27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  <c r="Y5" s="239"/>
    </row>
    <row r="6" spans="1:38" ht="15" customHeight="1">
      <c r="A6" s="137"/>
      <c r="B6" s="137"/>
      <c r="C6" s="262" t="s">
        <v>82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C6" s="264" t="s">
        <v>83</v>
      </c>
      <c r="AD6" s="264"/>
      <c r="AE6" s="264"/>
      <c r="AF6" s="264"/>
      <c r="AG6" s="264"/>
      <c r="AH6" s="264"/>
      <c r="AI6" s="264"/>
      <c r="AJ6" s="264"/>
      <c r="AK6" s="264"/>
      <c r="AL6" s="264"/>
    </row>
    <row r="7" spans="1:38" ht="15.75" customHeight="1" thickBot="1">
      <c r="A7" s="137"/>
      <c r="B7" s="137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C7" s="26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s="1" customFormat="1" ht="89.25" customHeight="1">
      <c r="A8" s="271" t="s">
        <v>23</v>
      </c>
      <c r="B8" s="266" t="s">
        <v>70</v>
      </c>
      <c r="C8" s="277" t="s">
        <v>22</v>
      </c>
      <c r="D8" s="255"/>
      <c r="E8" s="255"/>
      <c r="F8" s="255"/>
      <c r="G8" s="255"/>
      <c r="H8" s="267" t="s">
        <v>240</v>
      </c>
      <c r="I8" s="255" t="s">
        <v>71</v>
      </c>
      <c r="J8" s="255"/>
      <c r="K8" s="255" t="s">
        <v>72</v>
      </c>
      <c r="L8" s="255"/>
      <c r="M8" s="255"/>
      <c r="N8" s="255"/>
      <c r="O8" s="255"/>
      <c r="P8" s="255" t="s">
        <v>73</v>
      </c>
      <c r="Q8" s="255"/>
      <c r="R8" s="255" t="s">
        <v>74</v>
      </c>
      <c r="S8" s="255"/>
      <c r="T8" s="255"/>
      <c r="U8" s="255"/>
      <c r="V8" s="255"/>
      <c r="W8" s="255"/>
      <c r="X8" s="255"/>
      <c r="Y8" s="255"/>
      <c r="Z8" s="255" t="s">
        <v>77</v>
      </c>
      <c r="AA8" s="266"/>
      <c r="AC8" s="254" t="s">
        <v>71</v>
      </c>
      <c r="AD8" s="255"/>
      <c r="AE8" s="255" t="s">
        <v>72</v>
      </c>
      <c r="AF8" s="255"/>
      <c r="AG8" s="255" t="s">
        <v>78</v>
      </c>
      <c r="AH8" s="255"/>
      <c r="AI8" s="255" t="s">
        <v>79</v>
      </c>
      <c r="AJ8" s="255"/>
      <c r="AK8" s="255" t="s">
        <v>77</v>
      </c>
      <c r="AL8" s="266"/>
    </row>
    <row r="9" spans="1:38" s="1" customFormat="1" ht="50.25" customHeight="1">
      <c r="A9" s="272"/>
      <c r="B9" s="274"/>
      <c r="C9" s="276" t="s">
        <v>15</v>
      </c>
      <c r="D9" s="253"/>
      <c r="E9" s="253"/>
      <c r="F9" s="253"/>
      <c r="G9" s="12" t="s">
        <v>16</v>
      </c>
      <c r="H9" s="268"/>
      <c r="I9" s="251" t="s">
        <v>0</v>
      </c>
      <c r="J9" s="251" t="s">
        <v>1</v>
      </c>
      <c r="K9" s="253" t="s">
        <v>0</v>
      </c>
      <c r="L9" s="253"/>
      <c r="M9" s="253"/>
      <c r="N9" s="253"/>
      <c r="O9" s="12" t="s">
        <v>1</v>
      </c>
      <c r="P9" s="251" t="s">
        <v>80</v>
      </c>
      <c r="Q9" s="251" t="s">
        <v>81</v>
      </c>
      <c r="R9" s="253" t="s">
        <v>75</v>
      </c>
      <c r="S9" s="253"/>
      <c r="T9" s="253"/>
      <c r="U9" s="253"/>
      <c r="V9" s="253" t="s">
        <v>76</v>
      </c>
      <c r="W9" s="253"/>
      <c r="X9" s="253"/>
      <c r="Y9" s="253"/>
      <c r="Z9" s="251" t="s">
        <v>17</v>
      </c>
      <c r="AA9" s="258" t="s">
        <v>18</v>
      </c>
      <c r="AC9" s="256" t="s">
        <v>0</v>
      </c>
      <c r="AD9" s="251" t="s">
        <v>1</v>
      </c>
      <c r="AE9" s="251" t="s">
        <v>0</v>
      </c>
      <c r="AF9" s="251" t="s">
        <v>1</v>
      </c>
      <c r="AG9" s="251" t="s">
        <v>80</v>
      </c>
      <c r="AH9" s="251" t="s">
        <v>81</v>
      </c>
      <c r="AI9" s="251" t="s">
        <v>75</v>
      </c>
      <c r="AJ9" s="251" t="s">
        <v>76</v>
      </c>
      <c r="AK9" s="251" t="s">
        <v>17</v>
      </c>
      <c r="AL9" s="258" t="s">
        <v>18</v>
      </c>
    </row>
    <row r="10" spans="1:38" s="1" customFormat="1" ht="102.75" customHeight="1" thickBot="1">
      <c r="A10" s="273"/>
      <c r="B10" s="275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9"/>
      <c r="I10" s="252"/>
      <c r="J10" s="25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2"/>
      <c r="Q10" s="25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2"/>
      <c r="AA10" s="259"/>
      <c r="AC10" s="257"/>
      <c r="AD10" s="252"/>
      <c r="AE10" s="252"/>
      <c r="AF10" s="252"/>
      <c r="AG10" s="252"/>
      <c r="AH10" s="252"/>
      <c r="AI10" s="252"/>
      <c r="AJ10" s="252"/>
      <c r="AK10" s="252"/>
      <c r="AL10" s="259"/>
    </row>
    <row r="11" spans="1:38" s="1" customFormat="1" ht="25.05" customHeight="1" thickBot="1">
      <c r="A11" s="13" t="s">
        <v>24</v>
      </c>
      <c r="B11" s="3" t="s">
        <v>25</v>
      </c>
      <c r="C11" s="24">
        <f t="shared" ref="C11:AL11" si="0">SUM(C12:C15)</f>
        <v>1492920</v>
      </c>
      <c r="D11" s="90">
        <f t="shared" si="0"/>
        <v>5610</v>
      </c>
      <c r="E11" s="90">
        <f t="shared" si="0"/>
        <v>30618</v>
      </c>
      <c r="F11" s="90">
        <f t="shared" si="0"/>
        <v>1529148</v>
      </c>
      <c r="G11" s="90">
        <f t="shared" si="0"/>
        <v>46545</v>
      </c>
      <c r="H11" s="47"/>
      <c r="I11" s="90">
        <f t="shared" si="0"/>
        <v>4113077.1476040008</v>
      </c>
      <c r="J11" s="90">
        <f t="shared" si="0"/>
        <v>1543453.7708371999</v>
      </c>
      <c r="K11" s="90">
        <f t="shared" si="0"/>
        <v>3122645.2458890006</v>
      </c>
      <c r="L11" s="90">
        <f t="shared" si="0"/>
        <v>836959.65171499993</v>
      </c>
      <c r="M11" s="90">
        <f t="shared" si="0"/>
        <v>88883.16</v>
      </c>
      <c r="N11" s="75">
        <f>SUM(N12:N15)</f>
        <v>4048488.0576040009</v>
      </c>
      <c r="O11" s="90">
        <f t="shared" si="0"/>
        <v>1517707.7308371998</v>
      </c>
      <c r="P11" s="90">
        <f t="shared" si="0"/>
        <v>4078066.7736687795</v>
      </c>
      <c r="Q11" s="90">
        <f t="shared" si="0"/>
        <v>2518681.0682711732</v>
      </c>
      <c r="R11" s="90">
        <f t="shared" si="0"/>
        <v>918110.55000000028</v>
      </c>
      <c r="S11" s="90">
        <f t="shared" si="0"/>
        <v>959270</v>
      </c>
      <c r="T11" s="90">
        <f t="shared" si="0"/>
        <v>185000</v>
      </c>
      <c r="U11" s="66">
        <f t="shared" si="0"/>
        <v>2062380.5500000003</v>
      </c>
      <c r="V11" s="90">
        <f t="shared" si="0"/>
        <v>484982.86598293687</v>
      </c>
      <c r="W11" s="90">
        <f t="shared" si="0"/>
        <v>303669.11982842709</v>
      </c>
      <c r="X11" s="90">
        <f t="shared" si="0"/>
        <v>103362.81418863633</v>
      </c>
      <c r="Y11" s="66">
        <f>SUM(Y12:Y15)</f>
        <v>892014.80000000028</v>
      </c>
      <c r="Z11" s="90">
        <f t="shared" si="0"/>
        <v>2086746.36</v>
      </c>
      <c r="AA11" s="91">
        <f t="shared" si="0"/>
        <v>831052.41000000015</v>
      </c>
      <c r="AC11" s="89">
        <f t="shared" si="0"/>
        <v>186486.84</v>
      </c>
      <c r="AD11" s="90">
        <f t="shared" si="0"/>
        <v>0</v>
      </c>
      <c r="AE11" s="90">
        <f t="shared" si="0"/>
        <v>186486.84</v>
      </c>
      <c r="AF11" s="90">
        <f t="shared" si="0"/>
        <v>0</v>
      </c>
      <c r="AG11" s="90">
        <f t="shared" si="0"/>
        <v>186486.84</v>
      </c>
      <c r="AH11" s="90">
        <f t="shared" si="0"/>
        <v>186486.84</v>
      </c>
      <c r="AI11" s="90">
        <f t="shared" si="0"/>
        <v>27908.84</v>
      </c>
      <c r="AJ11" s="90">
        <f t="shared" si="0"/>
        <v>0</v>
      </c>
      <c r="AK11" s="90">
        <f t="shared" si="0"/>
        <v>33326.5</v>
      </c>
      <c r="AL11" s="91">
        <f t="shared" si="0"/>
        <v>33326.5</v>
      </c>
    </row>
    <row r="12" spans="1:38" s="4" customFormat="1" ht="25.05" customHeight="1">
      <c r="A12" s="17"/>
      <c r="B12" s="39" t="s">
        <v>26</v>
      </c>
      <c r="C12" s="125">
        <v>1492920</v>
      </c>
      <c r="D12" s="93">
        <v>5610</v>
      </c>
      <c r="E12" s="93">
        <v>30618</v>
      </c>
      <c r="F12" s="62">
        <f>SUM(C12:E12)</f>
        <v>1529148</v>
      </c>
      <c r="G12" s="93">
        <v>46545</v>
      </c>
      <c r="H12" s="46"/>
      <c r="I12" s="93">
        <v>4113077.1476040008</v>
      </c>
      <c r="J12" s="93">
        <v>1543453.7708371999</v>
      </c>
      <c r="K12" s="93">
        <v>3122645.2458890006</v>
      </c>
      <c r="L12" s="93">
        <v>836959.65171499993</v>
      </c>
      <c r="M12" s="93">
        <v>88883.16</v>
      </c>
      <c r="N12" s="76">
        <f>SUM(K12:M12)</f>
        <v>4048488.0576040009</v>
      </c>
      <c r="O12" s="93">
        <v>1517707.7308371998</v>
      </c>
      <c r="P12" s="93">
        <v>4078066.7736687795</v>
      </c>
      <c r="Q12" s="93">
        <v>2518681.0682711732</v>
      </c>
      <c r="R12" s="93">
        <v>918110.55000000028</v>
      </c>
      <c r="S12" s="93">
        <v>959270</v>
      </c>
      <c r="T12" s="93">
        <v>185000</v>
      </c>
      <c r="U12" s="62">
        <f>SUM(R12:T12)</f>
        <v>2062380.5500000003</v>
      </c>
      <c r="V12" s="93">
        <v>484982.86598293687</v>
      </c>
      <c r="W12" s="93">
        <v>303669.11982842709</v>
      </c>
      <c r="X12" s="93">
        <v>103362.81418863633</v>
      </c>
      <c r="Y12" s="62">
        <f>SUM(V12:X12)</f>
        <v>892014.80000000028</v>
      </c>
      <c r="Z12" s="93">
        <v>2086746.36</v>
      </c>
      <c r="AA12" s="94">
        <v>831052.41000000015</v>
      </c>
      <c r="AC12" s="92">
        <v>186486.84</v>
      </c>
      <c r="AD12" s="93">
        <v>0</v>
      </c>
      <c r="AE12" s="93">
        <v>186486.84</v>
      </c>
      <c r="AF12" s="93">
        <v>0</v>
      </c>
      <c r="AG12" s="93">
        <v>186486.84</v>
      </c>
      <c r="AH12" s="93">
        <v>186486.84</v>
      </c>
      <c r="AI12" s="93">
        <v>27908.84</v>
      </c>
      <c r="AJ12" s="93">
        <v>0</v>
      </c>
      <c r="AK12" s="93">
        <v>33326.5</v>
      </c>
      <c r="AL12" s="94">
        <v>33326.5</v>
      </c>
    </row>
    <row r="13" spans="1:38" ht="25.0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.0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.0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.05" customHeight="1" thickBot="1">
      <c r="A16" s="13" t="s">
        <v>30</v>
      </c>
      <c r="B16" s="3" t="s">
        <v>11</v>
      </c>
      <c r="C16" s="26">
        <v>172383</v>
      </c>
      <c r="D16" s="102">
        <v>118289</v>
      </c>
      <c r="E16" s="102">
        <v>804</v>
      </c>
      <c r="F16" s="65">
        <f>SUM(C16:E16)</f>
        <v>291476</v>
      </c>
      <c r="G16" s="102">
        <v>65511</v>
      </c>
      <c r="H16" s="47"/>
      <c r="I16" s="102">
        <v>3655576.4676759997</v>
      </c>
      <c r="J16" s="102">
        <v>0</v>
      </c>
      <c r="K16" s="102">
        <v>2556177.9676759997</v>
      </c>
      <c r="L16" s="102">
        <v>1079567</v>
      </c>
      <c r="M16" s="102">
        <v>0</v>
      </c>
      <c r="N16" s="79">
        <f>SUM(K16:M16)</f>
        <v>3635744.9676759997</v>
      </c>
      <c r="O16" s="102">
        <v>0</v>
      </c>
      <c r="P16" s="102">
        <v>3847316.7001161701</v>
      </c>
      <c r="Q16" s="102">
        <v>3847316.7001161701</v>
      </c>
      <c r="R16" s="102">
        <v>521720.08999999973</v>
      </c>
      <c r="S16" s="102">
        <v>203266.42000000004</v>
      </c>
      <c r="T16" s="102">
        <v>0</v>
      </c>
      <c r="U16" s="65">
        <f>SUM(R16:T16)</f>
        <v>724986.50999999978</v>
      </c>
      <c r="V16" s="102">
        <v>521720.08999999973</v>
      </c>
      <c r="W16" s="102">
        <v>203266.42000000004</v>
      </c>
      <c r="X16" s="102">
        <v>0</v>
      </c>
      <c r="Y16" s="65">
        <f>SUM(V16:X16)</f>
        <v>724986.50999999978</v>
      </c>
      <c r="Z16" s="102">
        <v>837060.00999999978</v>
      </c>
      <c r="AA16" s="103">
        <v>837060.00999999978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.05" customHeight="1" thickBot="1">
      <c r="A17" s="13" t="s">
        <v>31</v>
      </c>
      <c r="B17" s="3" t="s">
        <v>32</v>
      </c>
      <c r="C17" s="24">
        <f>SUM(C18:C19)</f>
        <v>217935</v>
      </c>
      <c r="D17" s="90">
        <f>SUM(D18:D19)</f>
        <v>10170</v>
      </c>
      <c r="E17" s="90">
        <f>SUM(E18:E19)</f>
        <v>230</v>
      </c>
      <c r="F17" s="66">
        <f>SUM(F18:F19)</f>
        <v>228335</v>
      </c>
      <c r="G17" s="90">
        <f>SUM(G18:G19)</f>
        <v>88779</v>
      </c>
      <c r="H17" s="50"/>
      <c r="I17" s="90">
        <f t="shared" ref="I17:AA17" si="1">SUM(I18:I19)</f>
        <v>1968522.4520140002</v>
      </c>
      <c r="J17" s="90">
        <f t="shared" si="1"/>
        <v>546455.57175400003</v>
      </c>
      <c r="K17" s="90">
        <f t="shared" si="1"/>
        <v>1619852.7838580001</v>
      </c>
      <c r="L17" s="90">
        <f t="shared" si="1"/>
        <v>320428.593131</v>
      </c>
      <c r="M17" s="90">
        <f t="shared" si="1"/>
        <v>0</v>
      </c>
      <c r="N17" s="75">
        <f t="shared" si="1"/>
        <v>1940281.376989</v>
      </c>
      <c r="O17" s="90">
        <f t="shared" si="1"/>
        <v>546455.57175400003</v>
      </c>
      <c r="P17" s="90">
        <f t="shared" si="1"/>
        <v>1681524.1129201748</v>
      </c>
      <c r="Q17" s="90">
        <f t="shared" si="1"/>
        <v>1306258.8774258662</v>
      </c>
      <c r="R17" s="90">
        <f t="shared" si="1"/>
        <v>190863.77305300062</v>
      </c>
      <c r="S17" s="90">
        <f t="shared" si="1"/>
        <v>3311.9769469999997</v>
      </c>
      <c r="T17" s="90">
        <f t="shared" si="1"/>
        <v>0</v>
      </c>
      <c r="U17" s="66">
        <f t="shared" si="1"/>
        <v>194175.75000000061</v>
      </c>
      <c r="V17" s="90">
        <f t="shared" si="1"/>
        <v>63874.523053006269</v>
      </c>
      <c r="W17" s="90">
        <f t="shared" si="1"/>
        <v>3311.9769469999997</v>
      </c>
      <c r="X17" s="90">
        <f t="shared" si="1"/>
        <v>0</v>
      </c>
      <c r="Y17" s="66">
        <f t="shared" si="1"/>
        <v>67186.500000006272</v>
      </c>
      <c r="Z17" s="90">
        <f t="shared" si="1"/>
        <v>46192.920000000595</v>
      </c>
      <c r="AA17" s="91">
        <f t="shared" si="1"/>
        <v>-113327.11999999167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.05" customHeight="1">
      <c r="A18" s="17"/>
      <c r="B18" s="6" t="s">
        <v>33</v>
      </c>
      <c r="C18" s="27">
        <v>209810</v>
      </c>
      <c r="D18" s="105">
        <v>311</v>
      </c>
      <c r="E18" s="105">
        <v>230</v>
      </c>
      <c r="F18" s="67">
        <f>SUM(C18:E18)</f>
        <v>210351</v>
      </c>
      <c r="G18" s="105">
        <v>74006</v>
      </c>
      <c r="H18" s="49"/>
      <c r="I18" s="105">
        <v>1279065.4757940001</v>
      </c>
      <c r="J18" s="105">
        <v>546455.57175400003</v>
      </c>
      <c r="K18" s="105">
        <v>1271403.2957940002</v>
      </c>
      <c r="L18" s="105">
        <v>3890</v>
      </c>
      <c r="M18" s="105">
        <v>0</v>
      </c>
      <c r="N18" s="80">
        <f>SUM(K18:M18)</f>
        <v>1275293.2957940002</v>
      </c>
      <c r="O18" s="105">
        <v>546455.57175400003</v>
      </c>
      <c r="P18" s="105">
        <v>1055911.3337177946</v>
      </c>
      <c r="Q18" s="105">
        <v>680646.09822348598</v>
      </c>
      <c r="R18" s="105">
        <v>188275.39000000063</v>
      </c>
      <c r="S18" s="105">
        <v>0</v>
      </c>
      <c r="T18" s="105">
        <v>0</v>
      </c>
      <c r="U18" s="67">
        <f>SUM(R18:T18)</f>
        <v>188275.39000000063</v>
      </c>
      <c r="V18" s="105">
        <v>61286.140000006271</v>
      </c>
      <c r="W18" s="105">
        <v>0</v>
      </c>
      <c r="X18" s="105">
        <v>0</v>
      </c>
      <c r="Y18" s="67">
        <f>SUM(V18:X18)</f>
        <v>61286.140000006271</v>
      </c>
      <c r="Z18" s="105">
        <v>34683.890000000596</v>
      </c>
      <c r="AA18" s="106">
        <v>-124836.14999999167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.05" customHeight="1" thickBot="1">
      <c r="A19" s="20"/>
      <c r="B19" s="41" t="s">
        <v>34</v>
      </c>
      <c r="C19" s="28">
        <v>8125</v>
      </c>
      <c r="D19" s="108">
        <v>9859</v>
      </c>
      <c r="E19" s="108">
        <v>0</v>
      </c>
      <c r="F19" s="68">
        <f>SUM(C19:E19)</f>
        <v>17984</v>
      </c>
      <c r="G19" s="108">
        <v>14773</v>
      </c>
      <c r="H19" s="48"/>
      <c r="I19" s="108">
        <v>689456.97621999995</v>
      </c>
      <c r="J19" s="108">
        <v>0</v>
      </c>
      <c r="K19" s="108">
        <v>348449.48806399998</v>
      </c>
      <c r="L19" s="108">
        <v>316538.593131</v>
      </c>
      <c r="M19" s="108">
        <v>0</v>
      </c>
      <c r="N19" s="81">
        <f>SUM(K19:M19)</f>
        <v>664988.08119499998</v>
      </c>
      <c r="O19" s="108">
        <v>0</v>
      </c>
      <c r="P19" s="108">
        <v>625612.77920238022</v>
      </c>
      <c r="Q19" s="108">
        <v>625612.77920238022</v>
      </c>
      <c r="R19" s="108">
        <v>2588.3830529999991</v>
      </c>
      <c r="S19" s="108">
        <v>3311.9769469999997</v>
      </c>
      <c r="T19" s="108">
        <v>0</v>
      </c>
      <c r="U19" s="68">
        <f>SUM(R19:T19)</f>
        <v>5900.3599999999988</v>
      </c>
      <c r="V19" s="108">
        <v>2588.3830529999991</v>
      </c>
      <c r="W19" s="108">
        <v>3311.9769469999997</v>
      </c>
      <c r="X19" s="108">
        <v>0</v>
      </c>
      <c r="Y19" s="68">
        <f>SUM(V19:X19)</f>
        <v>5900.3599999999988</v>
      </c>
      <c r="Z19" s="108">
        <v>11509.030000000002</v>
      </c>
      <c r="AA19" s="109">
        <v>11509.030000000002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.05" customHeight="1" thickBot="1">
      <c r="A20" s="13" t="s">
        <v>35</v>
      </c>
      <c r="B20" s="3" t="s">
        <v>2</v>
      </c>
      <c r="C20" s="29">
        <v>109835</v>
      </c>
      <c r="D20" s="111">
        <v>36985</v>
      </c>
      <c r="E20" s="111">
        <v>70388</v>
      </c>
      <c r="F20" s="69">
        <f>SUM(C20:E20)</f>
        <v>217208</v>
      </c>
      <c r="G20" s="111">
        <v>169601</v>
      </c>
      <c r="H20" s="47"/>
      <c r="I20" s="111">
        <v>107921331.123096</v>
      </c>
      <c r="J20" s="111">
        <v>70979112.960369691</v>
      </c>
      <c r="K20" s="111">
        <v>58052561.980895996</v>
      </c>
      <c r="L20" s="111">
        <v>24271102.757300001</v>
      </c>
      <c r="M20" s="111">
        <v>22460093.615000002</v>
      </c>
      <c r="N20" s="82">
        <f>SUM(K20:M20)</f>
        <v>104783758.353196</v>
      </c>
      <c r="O20" s="111">
        <v>70979112.960369691</v>
      </c>
      <c r="P20" s="111">
        <v>101667165.62890337</v>
      </c>
      <c r="Q20" s="111">
        <v>30675157.669952929</v>
      </c>
      <c r="R20" s="111">
        <v>42118136.123899996</v>
      </c>
      <c r="S20" s="111">
        <v>14301642.9516</v>
      </c>
      <c r="T20" s="111">
        <v>24330333.5645</v>
      </c>
      <c r="U20" s="69">
        <f>SUM(R20:T20)</f>
        <v>80750112.640000001</v>
      </c>
      <c r="V20" s="111">
        <v>12635987.327960473</v>
      </c>
      <c r="W20" s="111">
        <v>4290678.4520050418</v>
      </c>
      <c r="X20" s="111">
        <v>7299415.7600344867</v>
      </c>
      <c r="Y20" s="69">
        <f>SUM(V20:X20)</f>
        <v>24226081.539999999</v>
      </c>
      <c r="Z20" s="111">
        <v>81815317.700000003</v>
      </c>
      <c r="AA20" s="112">
        <v>24569888.890000008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.05" customHeight="1" thickBot="1">
      <c r="A21" s="13" t="s">
        <v>36</v>
      </c>
      <c r="B21" s="3" t="s">
        <v>37</v>
      </c>
      <c r="C21" s="24">
        <f t="shared" ref="C21:AA21" si="3">SUM(C22:C23)</f>
        <v>12192</v>
      </c>
      <c r="D21" s="90">
        <f t="shared" si="3"/>
        <v>12833</v>
      </c>
      <c r="E21" s="90">
        <f t="shared" si="3"/>
        <v>4</v>
      </c>
      <c r="F21" s="66">
        <f t="shared" si="3"/>
        <v>25029</v>
      </c>
      <c r="G21" s="90">
        <f t="shared" si="3"/>
        <v>20633</v>
      </c>
      <c r="H21" s="90">
        <f t="shared" si="3"/>
        <v>25029</v>
      </c>
      <c r="I21" s="90">
        <f t="shared" si="3"/>
        <v>27386831.517182931</v>
      </c>
      <c r="J21" s="90">
        <f t="shared" si="3"/>
        <v>637277.09362399997</v>
      </c>
      <c r="K21" s="90">
        <f t="shared" si="3"/>
        <v>12257286.05248465</v>
      </c>
      <c r="L21" s="90">
        <f t="shared" si="3"/>
        <v>13953624.749177001</v>
      </c>
      <c r="M21" s="90">
        <f t="shared" si="3"/>
        <v>4888.7692800000004</v>
      </c>
      <c r="N21" s="75">
        <f t="shared" si="3"/>
        <v>26215799.570941653</v>
      </c>
      <c r="O21" s="90">
        <f t="shared" si="3"/>
        <v>628956.44575499999</v>
      </c>
      <c r="P21" s="90">
        <f t="shared" si="3"/>
        <v>23903142.43991242</v>
      </c>
      <c r="Q21" s="90">
        <f t="shared" si="3"/>
        <v>23346008.925468147</v>
      </c>
      <c r="R21" s="90">
        <f t="shared" si="3"/>
        <v>7887910.6707792506</v>
      </c>
      <c r="S21" s="90">
        <f t="shared" si="3"/>
        <v>8060111.5492207492</v>
      </c>
      <c r="T21" s="90">
        <f t="shared" si="3"/>
        <v>12008.88</v>
      </c>
      <c r="U21" s="66">
        <f t="shared" si="3"/>
        <v>15960031.1</v>
      </c>
      <c r="V21" s="90">
        <f t="shared" si="3"/>
        <v>7887910.6707792506</v>
      </c>
      <c r="W21" s="90">
        <f t="shared" si="3"/>
        <v>8060111.5492207492</v>
      </c>
      <c r="X21" s="90">
        <f t="shared" si="3"/>
        <v>12008.88</v>
      </c>
      <c r="Y21" s="66">
        <f t="shared" si="3"/>
        <v>15960031.1</v>
      </c>
      <c r="Z21" s="90">
        <f t="shared" si="3"/>
        <v>15949915.983051997</v>
      </c>
      <c r="AA21" s="91">
        <f t="shared" si="3"/>
        <v>15949915.983051997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.05" customHeight="1">
      <c r="A22" s="21"/>
      <c r="B22" s="6" t="s">
        <v>38</v>
      </c>
      <c r="C22" s="125">
        <v>12192</v>
      </c>
      <c r="D22" s="93">
        <v>12833</v>
      </c>
      <c r="E22" s="93">
        <v>4</v>
      </c>
      <c r="F22" s="62">
        <f>SUM(C22:E22)</f>
        <v>25029</v>
      </c>
      <c r="G22" s="93">
        <v>20633</v>
      </c>
      <c r="H22" s="93">
        <v>25029</v>
      </c>
      <c r="I22" s="93">
        <v>27386831.517182931</v>
      </c>
      <c r="J22" s="93">
        <v>637277.09362399997</v>
      </c>
      <c r="K22" s="93">
        <v>12257286.05248465</v>
      </c>
      <c r="L22" s="93">
        <v>13953624.749177001</v>
      </c>
      <c r="M22" s="93">
        <v>4888.7692800000004</v>
      </c>
      <c r="N22" s="76">
        <f>SUM(K22:M22)</f>
        <v>26215799.570941653</v>
      </c>
      <c r="O22" s="93">
        <v>628956.44575499999</v>
      </c>
      <c r="P22" s="93">
        <v>23903142.43991242</v>
      </c>
      <c r="Q22" s="93">
        <v>23346008.925468147</v>
      </c>
      <c r="R22" s="93">
        <v>7887910.6707792506</v>
      </c>
      <c r="S22" s="93">
        <v>8060111.5492207492</v>
      </c>
      <c r="T22" s="93">
        <v>12008.88</v>
      </c>
      <c r="U22" s="62">
        <f>SUM(R22:T22)</f>
        <v>15960031.1</v>
      </c>
      <c r="V22" s="93">
        <v>7887910.6707792506</v>
      </c>
      <c r="W22" s="93">
        <v>8060111.5492207492</v>
      </c>
      <c r="X22" s="93">
        <v>12008.88</v>
      </c>
      <c r="Y22" s="62">
        <f>SUM(V22:X22)</f>
        <v>15960031.1</v>
      </c>
      <c r="Z22" s="93">
        <v>15949915.983051997</v>
      </c>
      <c r="AA22" s="94">
        <v>15949915.983051997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.0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.05" customHeight="1" thickBot="1">
      <c r="A24" s="13" t="s">
        <v>40</v>
      </c>
      <c r="B24" s="3" t="s">
        <v>41</v>
      </c>
      <c r="C24" s="31">
        <f t="shared" ref="C24:AA24" si="5">SUM(C25:C27)</f>
        <v>22913</v>
      </c>
      <c r="D24" s="114">
        <f t="shared" si="5"/>
        <v>1066546</v>
      </c>
      <c r="E24" s="114">
        <f t="shared" si="5"/>
        <v>1</v>
      </c>
      <c r="F24" s="70">
        <f t="shared" si="5"/>
        <v>1089460</v>
      </c>
      <c r="G24" s="114">
        <f t="shared" si="5"/>
        <v>96610</v>
      </c>
      <c r="H24" s="114">
        <f t="shared" si="5"/>
        <v>1089272</v>
      </c>
      <c r="I24" s="114">
        <f t="shared" si="5"/>
        <v>7318595.1260106685</v>
      </c>
      <c r="J24" s="114">
        <f t="shared" si="5"/>
        <v>444173.37375710299</v>
      </c>
      <c r="K24" s="114">
        <f t="shared" si="5"/>
        <v>2430577.1931345616</v>
      </c>
      <c r="L24" s="114">
        <f t="shared" si="5"/>
        <v>4640785.1703566685</v>
      </c>
      <c r="M24" s="114">
        <f t="shared" si="5"/>
        <v>213.85767999999999</v>
      </c>
      <c r="N24" s="15">
        <f t="shared" si="5"/>
        <v>7071576.221171231</v>
      </c>
      <c r="O24" s="114">
        <f t="shared" si="5"/>
        <v>444173.37375710299</v>
      </c>
      <c r="P24" s="114">
        <f t="shared" si="5"/>
        <v>6724305.0182873039</v>
      </c>
      <c r="Q24" s="114">
        <f t="shared" si="5"/>
        <v>6300592.1500015715</v>
      </c>
      <c r="R24" s="114">
        <f t="shared" si="5"/>
        <v>2587740.0179461441</v>
      </c>
      <c r="S24" s="114">
        <f t="shared" si="5"/>
        <v>1687628.1020538565</v>
      </c>
      <c r="T24" s="114">
        <f t="shared" si="5"/>
        <v>0</v>
      </c>
      <c r="U24" s="70">
        <f t="shared" si="5"/>
        <v>4275368.120000001</v>
      </c>
      <c r="V24" s="114">
        <f t="shared" si="5"/>
        <v>2122505.6879461445</v>
      </c>
      <c r="W24" s="114">
        <f t="shared" si="5"/>
        <v>1687628.1020538565</v>
      </c>
      <c r="X24" s="114">
        <f t="shared" si="5"/>
        <v>0</v>
      </c>
      <c r="Y24" s="70">
        <f t="shared" si="5"/>
        <v>3810133.790000001</v>
      </c>
      <c r="Z24" s="114">
        <f t="shared" si="5"/>
        <v>4752058.5038888892</v>
      </c>
      <c r="AA24" s="115">
        <f t="shared" si="5"/>
        <v>4143468.5838888893</v>
      </c>
      <c r="AC24" s="113">
        <f t="shared" ref="AC24:AL24" si="6">SUM(AC25:AC27)</f>
        <v>3408.0710399999998</v>
      </c>
      <c r="AD24" s="114">
        <f t="shared" si="6"/>
        <v>0</v>
      </c>
      <c r="AE24" s="114">
        <f t="shared" si="6"/>
        <v>3408.0710399999998</v>
      </c>
      <c r="AF24" s="114">
        <f t="shared" si="6"/>
        <v>0</v>
      </c>
      <c r="AG24" s="114">
        <f t="shared" si="6"/>
        <v>1888.4958639181609</v>
      </c>
      <c r="AH24" s="114">
        <f t="shared" si="6"/>
        <v>1888.4958639181609</v>
      </c>
      <c r="AI24" s="114">
        <f t="shared" si="6"/>
        <v>0</v>
      </c>
      <c r="AJ24" s="114">
        <f t="shared" si="6"/>
        <v>0</v>
      </c>
      <c r="AK24" s="114">
        <f t="shared" si="6"/>
        <v>170.4</v>
      </c>
      <c r="AL24" s="115">
        <f t="shared" si="6"/>
        <v>170.4</v>
      </c>
    </row>
    <row r="25" spans="1:38" ht="25.05" customHeight="1">
      <c r="A25" s="17"/>
      <c r="B25" s="6" t="s">
        <v>42</v>
      </c>
      <c r="C25" s="125">
        <v>10611</v>
      </c>
      <c r="D25" s="93">
        <v>1049542</v>
      </c>
      <c r="E25" s="93">
        <v>0</v>
      </c>
      <c r="F25" s="62">
        <f>SUM(C25:E25)</f>
        <v>1060153</v>
      </c>
      <c r="G25" s="93">
        <v>73549</v>
      </c>
      <c r="H25" s="93">
        <v>1060153</v>
      </c>
      <c r="I25" s="93">
        <v>2674588.1666666688</v>
      </c>
      <c r="J25" s="93">
        <v>0</v>
      </c>
      <c r="K25" s="93">
        <v>88690.923333331477</v>
      </c>
      <c r="L25" s="93">
        <v>2585896.1666666684</v>
      </c>
      <c r="M25" s="93">
        <v>0</v>
      </c>
      <c r="N25" s="76">
        <f>SUM(K25:M25)</f>
        <v>2674587.09</v>
      </c>
      <c r="O25" s="93">
        <v>0</v>
      </c>
      <c r="P25" s="93">
        <v>2673144.5976190474</v>
      </c>
      <c r="Q25" s="93">
        <v>2673144.5976190474</v>
      </c>
      <c r="R25" s="93">
        <v>9033.267026143556</v>
      </c>
      <c r="S25" s="93">
        <v>320093.47297385649</v>
      </c>
      <c r="T25" s="93">
        <v>0</v>
      </c>
      <c r="U25" s="62">
        <f>SUM(R25:T25)</f>
        <v>329126.74000000005</v>
      </c>
      <c r="V25" s="93">
        <v>9033.267026143556</v>
      </c>
      <c r="W25" s="93">
        <v>320093.47297385649</v>
      </c>
      <c r="X25" s="93">
        <v>0</v>
      </c>
      <c r="Y25" s="62">
        <f>SUM(V25:X25)</f>
        <v>329126.74000000005</v>
      </c>
      <c r="Z25" s="93">
        <v>352221.19388888893</v>
      </c>
      <c r="AA25" s="94">
        <v>352221.19388888893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.05" customHeight="1">
      <c r="A26" s="18"/>
      <c r="B26" s="7" t="s">
        <v>3</v>
      </c>
      <c r="C26" s="32">
        <v>12118</v>
      </c>
      <c r="D26" s="129">
        <v>17000</v>
      </c>
      <c r="E26" s="129">
        <v>1</v>
      </c>
      <c r="F26" s="60">
        <f>SUM(C26:E26)</f>
        <v>29119</v>
      </c>
      <c r="G26" s="129">
        <v>22909</v>
      </c>
      <c r="H26" s="129">
        <v>29119</v>
      </c>
      <c r="I26" s="129">
        <v>3933151.0687320004</v>
      </c>
      <c r="J26" s="129">
        <v>73435.054134000005</v>
      </c>
      <c r="K26" s="129">
        <v>1696424.9765652302</v>
      </c>
      <c r="L26" s="129">
        <v>2044775.5501900001</v>
      </c>
      <c r="M26" s="129">
        <v>213.85767999999999</v>
      </c>
      <c r="N26" s="57">
        <f>SUM(K26:M26)</f>
        <v>3741414.3844352304</v>
      </c>
      <c r="O26" s="129">
        <v>73435.054134000005</v>
      </c>
      <c r="P26" s="129">
        <v>3409236.4349915301</v>
      </c>
      <c r="Q26" s="129">
        <v>3356155.892070544</v>
      </c>
      <c r="R26" s="129">
        <v>1634578.1709200004</v>
      </c>
      <c r="S26" s="129">
        <v>1367534.6290799999</v>
      </c>
      <c r="T26" s="129">
        <v>0</v>
      </c>
      <c r="U26" s="60">
        <f>SUM(R26:T26)</f>
        <v>3002112.8000000003</v>
      </c>
      <c r="V26" s="129">
        <v>1634578.1709200004</v>
      </c>
      <c r="W26" s="129">
        <v>1367534.6290799999</v>
      </c>
      <c r="X26" s="129">
        <v>0</v>
      </c>
      <c r="Y26" s="60">
        <f>SUM(V26:X26)</f>
        <v>3002112.8000000003</v>
      </c>
      <c r="Z26" s="129">
        <v>3130428.35</v>
      </c>
      <c r="AA26" s="130">
        <v>3130428.35</v>
      </c>
      <c r="AC26" s="128">
        <v>3408.0710399999998</v>
      </c>
      <c r="AD26" s="129">
        <v>0</v>
      </c>
      <c r="AE26" s="129">
        <v>3408.0710399999998</v>
      </c>
      <c r="AF26" s="129">
        <v>0</v>
      </c>
      <c r="AG26" s="129">
        <v>1888.4958639181609</v>
      </c>
      <c r="AH26" s="129">
        <v>1888.4958639181609</v>
      </c>
      <c r="AI26" s="129">
        <v>0</v>
      </c>
      <c r="AJ26" s="129">
        <v>0</v>
      </c>
      <c r="AK26" s="129">
        <v>170.4</v>
      </c>
      <c r="AL26" s="130">
        <v>170.4</v>
      </c>
    </row>
    <row r="27" spans="1:38" ht="25.05" customHeight="1" thickBot="1">
      <c r="A27" s="20"/>
      <c r="B27" s="42" t="s">
        <v>43</v>
      </c>
      <c r="C27" s="33">
        <v>184</v>
      </c>
      <c r="D27" s="119">
        <v>4</v>
      </c>
      <c r="E27" s="119">
        <v>0</v>
      </c>
      <c r="F27" s="71">
        <f>SUM(C27:E27)</f>
        <v>188</v>
      </c>
      <c r="G27" s="119">
        <v>152</v>
      </c>
      <c r="H27" s="48"/>
      <c r="I27" s="119">
        <v>710855.8906119999</v>
      </c>
      <c r="J27" s="119">
        <v>370738.31962310302</v>
      </c>
      <c r="K27" s="119">
        <v>645461.293236</v>
      </c>
      <c r="L27" s="119">
        <v>10113.4535</v>
      </c>
      <c r="M27" s="119">
        <v>0</v>
      </c>
      <c r="N27" s="83">
        <f>SUM(K27:M27)</f>
        <v>655574.74673599994</v>
      </c>
      <c r="O27" s="119">
        <v>370738.31962310302</v>
      </c>
      <c r="P27" s="119">
        <v>641923.98567672656</v>
      </c>
      <c r="Q27" s="119">
        <v>271291.66031197982</v>
      </c>
      <c r="R27" s="119">
        <v>944128.58000000007</v>
      </c>
      <c r="S27" s="119">
        <v>0</v>
      </c>
      <c r="T27" s="119">
        <v>0</v>
      </c>
      <c r="U27" s="71">
        <f>SUM(R27:T27)</f>
        <v>944128.58000000007</v>
      </c>
      <c r="V27" s="119">
        <v>478894.25000000023</v>
      </c>
      <c r="W27" s="119">
        <v>0</v>
      </c>
      <c r="X27" s="119">
        <v>0</v>
      </c>
      <c r="Y27" s="71">
        <f>SUM(V27:X27)</f>
        <v>478894.25000000023</v>
      </c>
      <c r="Z27" s="119">
        <v>1269408.96</v>
      </c>
      <c r="AA27" s="120">
        <v>660819.04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.0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33265.38753</v>
      </c>
      <c r="J28" s="111">
        <v>17757.531144928798</v>
      </c>
      <c r="K28" s="111">
        <v>33265.38753</v>
      </c>
      <c r="L28" s="111">
        <v>0</v>
      </c>
      <c r="M28" s="111">
        <v>0</v>
      </c>
      <c r="N28" s="82">
        <f>SUM(K28:M28)</f>
        <v>33265.38753</v>
      </c>
      <c r="O28" s="111">
        <v>17757.531144928798</v>
      </c>
      <c r="P28" s="111">
        <v>34939.162756479447</v>
      </c>
      <c r="Q28" s="111">
        <v>16311.031129489485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-154.01</v>
      </c>
      <c r="AA28" s="112">
        <v>-154.01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.05" customHeight="1" thickBot="1">
      <c r="A29" s="22" t="s">
        <v>45</v>
      </c>
      <c r="B29" s="43" t="s">
        <v>12</v>
      </c>
      <c r="C29" s="34">
        <v>1</v>
      </c>
      <c r="D29" s="14">
        <v>0</v>
      </c>
      <c r="E29" s="14">
        <v>0</v>
      </c>
      <c r="F29" s="72">
        <f>SUM(C29:E29)</f>
        <v>1</v>
      </c>
      <c r="G29" s="14">
        <v>1</v>
      </c>
      <c r="H29" s="52">
        <v>1</v>
      </c>
      <c r="I29" s="14">
        <v>2729.2901999999999</v>
      </c>
      <c r="J29" s="14">
        <v>2729.2901999999999</v>
      </c>
      <c r="K29" s="14">
        <v>2729.2901999999999</v>
      </c>
      <c r="L29" s="14">
        <v>0</v>
      </c>
      <c r="M29" s="14">
        <v>0</v>
      </c>
      <c r="N29" s="84">
        <f>SUM(K29:M29)</f>
        <v>2729.2901999999999</v>
      </c>
      <c r="O29" s="14">
        <v>2729.2901999999999</v>
      </c>
      <c r="P29" s="14">
        <v>2729.2901999999999</v>
      </c>
      <c r="Q29" s="14">
        <v>-2.3395700595756352E-3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8</v>
      </c>
      <c r="D33" s="111">
        <v>0</v>
      </c>
      <c r="E33" s="111">
        <v>0</v>
      </c>
      <c r="F33" s="69">
        <f>SUM(C33:E33)</f>
        <v>8</v>
      </c>
      <c r="G33" s="111">
        <v>7</v>
      </c>
      <c r="H33" s="111">
        <v>8</v>
      </c>
      <c r="I33" s="111">
        <v>279638.49834000005</v>
      </c>
      <c r="J33" s="111">
        <v>192586.03856745118</v>
      </c>
      <c r="K33" s="111">
        <v>279638.49833999999</v>
      </c>
      <c r="L33" s="111">
        <v>0</v>
      </c>
      <c r="M33" s="111">
        <v>0</v>
      </c>
      <c r="N33" s="82">
        <f>SUM(K33:M33)</f>
        <v>279638.49833999999</v>
      </c>
      <c r="O33" s="111">
        <v>192586.03856745118</v>
      </c>
      <c r="P33" s="111">
        <v>291721.44240226486</v>
      </c>
      <c r="Q33" s="111">
        <v>93429.00889070431</v>
      </c>
      <c r="R33" s="111">
        <v>4.5474735088646412E-13</v>
      </c>
      <c r="S33" s="111">
        <v>0</v>
      </c>
      <c r="T33" s="111">
        <v>0</v>
      </c>
      <c r="U33" s="69">
        <f>SUM(R33:T33)</f>
        <v>4.5474735088646412E-13</v>
      </c>
      <c r="V33" s="111">
        <v>4.5474735088646412E-13</v>
      </c>
      <c r="W33" s="111">
        <v>0</v>
      </c>
      <c r="X33" s="111">
        <v>0</v>
      </c>
      <c r="Y33" s="69">
        <f>SUM(V33:X33)</f>
        <v>4.5474735088646412E-13</v>
      </c>
      <c r="Z33" s="111">
        <v>-935.27</v>
      </c>
      <c r="AA33" s="112">
        <v>-935.27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10472</v>
      </c>
      <c r="D37" s="117">
        <v>470</v>
      </c>
      <c r="E37" s="117">
        <v>0</v>
      </c>
      <c r="F37" s="73">
        <f>SUM(C37:E37)</f>
        <v>10942</v>
      </c>
      <c r="G37" s="117">
        <v>1572</v>
      </c>
      <c r="H37" s="50"/>
      <c r="I37" s="117">
        <v>3133598.4104709998</v>
      </c>
      <c r="J37" s="117">
        <v>2267381.8147841655</v>
      </c>
      <c r="K37" s="117">
        <v>3059400.2945349999</v>
      </c>
      <c r="L37" s="117">
        <v>70850.793281999999</v>
      </c>
      <c r="M37" s="117">
        <v>0</v>
      </c>
      <c r="N37" s="85">
        <f>SUM(K37:M37)</f>
        <v>3130251.0878169998</v>
      </c>
      <c r="O37" s="117">
        <v>2267381.8147841655</v>
      </c>
      <c r="P37" s="117">
        <v>2919543.9935696879</v>
      </c>
      <c r="Q37" s="117">
        <v>746780.12745817425</v>
      </c>
      <c r="R37" s="117">
        <v>314983.6949490523</v>
      </c>
      <c r="S37" s="117">
        <v>44145.345050947399</v>
      </c>
      <c r="T37" s="117">
        <v>0</v>
      </c>
      <c r="U37" s="73">
        <f>SUM(R37:T37)</f>
        <v>359129.03999999969</v>
      </c>
      <c r="V37" s="117">
        <v>90614.046716237382</v>
      </c>
      <c r="W37" s="117">
        <v>22390.953283761981</v>
      </c>
      <c r="X37" s="117">
        <v>0</v>
      </c>
      <c r="Y37" s="73">
        <f>SUM(V37:X37)</f>
        <v>113004.99999999936</v>
      </c>
      <c r="Z37" s="117">
        <v>500064.7999999997</v>
      </c>
      <c r="AA37" s="118">
        <v>37707.639999999388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20701</v>
      </c>
      <c r="D38" s="111">
        <v>27473</v>
      </c>
      <c r="E38" s="111">
        <v>1</v>
      </c>
      <c r="F38" s="69">
        <f>SUM(C38:E38)</f>
        <v>48175</v>
      </c>
      <c r="G38" s="111">
        <v>40133</v>
      </c>
      <c r="H38" s="51"/>
      <c r="I38" s="111">
        <v>15829948.777577002</v>
      </c>
      <c r="J38" s="111">
        <v>13458956.166574957</v>
      </c>
      <c r="K38" s="111">
        <v>13391136.590799</v>
      </c>
      <c r="L38" s="111">
        <v>2203279.0498129996</v>
      </c>
      <c r="M38" s="111">
        <v>0</v>
      </c>
      <c r="N38" s="82">
        <f>SUM(K38:M38)</f>
        <v>15594415.640611999</v>
      </c>
      <c r="O38" s="111">
        <v>13305228.13494792</v>
      </c>
      <c r="P38" s="111">
        <v>13116538.841812685</v>
      </c>
      <c r="Q38" s="111">
        <v>2422002.574731797</v>
      </c>
      <c r="R38" s="111">
        <v>3229961.3409245089</v>
      </c>
      <c r="S38" s="111">
        <v>1919643.3690754899</v>
      </c>
      <c r="T38" s="111">
        <v>1430</v>
      </c>
      <c r="U38" s="69">
        <f>SUM(R38:T38)</f>
        <v>5151034.709999999</v>
      </c>
      <c r="V38" s="111">
        <v>1109083.5643572849</v>
      </c>
      <c r="W38" s="111">
        <v>609314.14788810257</v>
      </c>
      <c r="X38" s="111">
        <v>551.16775461068426</v>
      </c>
      <c r="Y38" s="69">
        <f>SUM(V38:X38)</f>
        <v>1718948.8799999983</v>
      </c>
      <c r="Z38" s="111">
        <v>6867733.6799999978</v>
      </c>
      <c r="AA38" s="112">
        <v>1642675.3529999976</v>
      </c>
      <c r="AC38" s="110">
        <v>668866.65879999998</v>
      </c>
      <c r="AD38" s="111">
        <v>623042.0168134881</v>
      </c>
      <c r="AE38" s="111">
        <v>668866.65879999998</v>
      </c>
      <c r="AF38" s="111">
        <v>623042.0168134881</v>
      </c>
      <c r="AG38" s="111">
        <v>914977.7094659484</v>
      </c>
      <c r="AH38" s="111">
        <v>49566.243414841942</v>
      </c>
      <c r="AI38" s="111">
        <v>-9.3134389089755132E-12</v>
      </c>
      <c r="AJ38" s="111">
        <v>0</v>
      </c>
      <c r="AK38" s="111">
        <v>145684.29</v>
      </c>
      <c r="AL38" s="112">
        <v>5536.6200000000244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4</v>
      </c>
      <c r="H39" s="51"/>
      <c r="I39" s="111">
        <v>1556505.6965000001</v>
      </c>
      <c r="J39" s="111">
        <v>1500665.1795000001</v>
      </c>
      <c r="K39" s="111">
        <v>1556505.6965000001</v>
      </c>
      <c r="L39" s="111">
        <v>0</v>
      </c>
      <c r="M39" s="111">
        <v>0</v>
      </c>
      <c r="N39" s="82">
        <f>SUM(K39:M39)</f>
        <v>1556505.6965000001</v>
      </c>
      <c r="O39" s="111">
        <v>1500665.1795000001</v>
      </c>
      <c r="P39" s="111">
        <v>1848968.8647602827</v>
      </c>
      <c r="Q39" s="111">
        <v>54696.523600782035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-10269.75</v>
      </c>
      <c r="AA39" s="112">
        <v>-189.75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8489</v>
      </c>
      <c r="D40" s="90">
        <f>SUM(D41:D43)</f>
        <v>96</v>
      </c>
      <c r="E40" s="90">
        <f>SUM(E41:E43)</f>
        <v>0</v>
      </c>
      <c r="F40" s="66">
        <f>SUM(F41:F43)</f>
        <v>8585</v>
      </c>
      <c r="G40" s="90">
        <f>SUM(G41:G43)</f>
        <v>4401</v>
      </c>
      <c r="H40" s="51"/>
      <c r="I40" s="90">
        <f t="shared" ref="I40:AA40" si="11">SUM(I41:I43)</f>
        <v>4646416.8925000001</v>
      </c>
      <c r="J40" s="90">
        <f t="shared" si="11"/>
        <v>3717133.514</v>
      </c>
      <c r="K40" s="90">
        <f t="shared" si="11"/>
        <v>4589296.2925000004</v>
      </c>
      <c r="L40" s="90">
        <f t="shared" si="11"/>
        <v>48646</v>
      </c>
      <c r="M40" s="90">
        <f t="shared" si="11"/>
        <v>0</v>
      </c>
      <c r="N40" s="75">
        <f t="shared" si="11"/>
        <v>4637942.2925000004</v>
      </c>
      <c r="O40" s="90">
        <f t="shared" si="11"/>
        <v>3710353.8340000003</v>
      </c>
      <c r="P40" s="90">
        <f t="shared" si="11"/>
        <v>3936894.7365031685</v>
      </c>
      <c r="Q40" s="90">
        <f t="shared" si="11"/>
        <v>787378.94878742623</v>
      </c>
      <c r="R40" s="90">
        <f t="shared" si="11"/>
        <v>6423226.959999999</v>
      </c>
      <c r="S40" s="90">
        <f t="shared" si="11"/>
        <v>131145</v>
      </c>
      <c r="T40" s="90">
        <f t="shared" si="11"/>
        <v>0</v>
      </c>
      <c r="U40" s="66">
        <f t="shared" si="11"/>
        <v>6554371.959999999</v>
      </c>
      <c r="V40" s="90">
        <f t="shared" si="11"/>
        <v>1284645.1747093974</v>
      </c>
      <c r="W40" s="90">
        <f t="shared" si="11"/>
        <v>26228.91529060193</v>
      </c>
      <c r="X40" s="90">
        <f t="shared" si="11"/>
        <v>0</v>
      </c>
      <c r="Y40" s="66">
        <f t="shared" si="11"/>
        <v>1310874.0899999994</v>
      </c>
      <c r="Z40" s="90">
        <f t="shared" si="11"/>
        <v>-94080.020000000601</v>
      </c>
      <c r="AA40" s="91">
        <f t="shared" si="11"/>
        <v>-13196.352000001338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6</v>
      </c>
      <c r="D41" s="122">
        <v>0</v>
      </c>
      <c r="E41" s="122">
        <v>0</v>
      </c>
      <c r="F41" s="74">
        <f>SUM(C41:E41)</f>
        <v>6</v>
      </c>
      <c r="G41" s="122">
        <v>3</v>
      </c>
      <c r="H41" s="49"/>
      <c r="I41" s="122">
        <v>18322</v>
      </c>
      <c r="J41" s="122">
        <v>14657.6</v>
      </c>
      <c r="K41" s="122">
        <v>18322</v>
      </c>
      <c r="L41" s="122">
        <v>0</v>
      </c>
      <c r="M41" s="122">
        <v>0</v>
      </c>
      <c r="N41" s="86">
        <f>SUM(K41:M41)</f>
        <v>18322</v>
      </c>
      <c r="O41" s="122">
        <v>14657.6</v>
      </c>
      <c r="P41" s="122">
        <v>18667.830341792309</v>
      </c>
      <c r="Q41" s="122">
        <v>3733.5660683584611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97.67</v>
      </c>
      <c r="AA41" s="123">
        <v>97.67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8435</v>
      </c>
      <c r="D42" s="129">
        <v>96</v>
      </c>
      <c r="E42" s="129">
        <v>0</v>
      </c>
      <c r="F42" s="60">
        <f>SUM(C42:E42)</f>
        <v>8531</v>
      </c>
      <c r="G42" s="129">
        <v>4376</v>
      </c>
      <c r="H42" s="127"/>
      <c r="I42" s="129">
        <v>4513923.8024000004</v>
      </c>
      <c r="J42" s="129">
        <v>3611139.0419199998</v>
      </c>
      <c r="K42" s="129">
        <v>4456803.2024000008</v>
      </c>
      <c r="L42" s="129">
        <v>48646</v>
      </c>
      <c r="M42" s="129">
        <v>0</v>
      </c>
      <c r="N42" s="57">
        <f>SUM(K42:M42)</f>
        <v>4505449.2024000008</v>
      </c>
      <c r="O42" s="129">
        <v>3604359.3619200001</v>
      </c>
      <c r="P42" s="129">
        <v>3637761.1647056034</v>
      </c>
      <c r="Q42" s="129">
        <v>727552.23442791309</v>
      </c>
      <c r="R42" s="129">
        <v>5761586.959999999</v>
      </c>
      <c r="S42" s="129">
        <v>131145</v>
      </c>
      <c r="T42" s="129">
        <v>0</v>
      </c>
      <c r="U42" s="60">
        <f>SUM(R42:T42)</f>
        <v>5892731.959999999</v>
      </c>
      <c r="V42" s="129">
        <v>1152317.2147093974</v>
      </c>
      <c r="W42" s="129">
        <v>26228.91529060193</v>
      </c>
      <c r="X42" s="129">
        <v>0</v>
      </c>
      <c r="Y42" s="60">
        <f>SUM(V42:X42)</f>
        <v>1178546.1299999994</v>
      </c>
      <c r="Z42" s="129">
        <v>-676604.60000000056</v>
      </c>
      <c r="AA42" s="130">
        <v>-127349.42800000124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48</v>
      </c>
      <c r="D43" s="119">
        <v>0</v>
      </c>
      <c r="E43" s="119">
        <v>0</v>
      </c>
      <c r="F43" s="71">
        <f>SUM(C43:E43)</f>
        <v>48</v>
      </c>
      <c r="G43" s="119">
        <v>22</v>
      </c>
      <c r="H43" s="48"/>
      <c r="I43" s="119">
        <v>114171.0901</v>
      </c>
      <c r="J43" s="119">
        <v>91336.872080000001</v>
      </c>
      <c r="K43" s="119">
        <v>114171.0901</v>
      </c>
      <c r="L43" s="119">
        <v>0</v>
      </c>
      <c r="M43" s="119">
        <v>0</v>
      </c>
      <c r="N43" s="83">
        <f>SUM(K43:M43)</f>
        <v>114171.0901</v>
      </c>
      <c r="O43" s="119">
        <v>91336.872080000001</v>
      </c>
      <c r="P43" s="119">
        <v>280465.74145577307</v>
      </c>
      <c r="Q43" s="119">
        <v>56093.148291154648</v>
      </c>
      <c r="R43" s="119">
        <v>661640</v>
      </c>
      <c r="S43" s="119">
        <v>0</v>
      </c>
      <c r="T43" s="119">
        <v>0</v>
      </c>
      <c r="U43" s="71">
        <f>SUM(R43:T43)</f>
        <v>661640</v>
      </c>
      <c r="V43" s="119">
        <v>132327.95999999996</v>
      </c>
      <c r="W43" s="119">
        <v>0</v>
      </c>
      <c r="X43" s="119">
        <v>0</v>
      </c>
      <c r="Y43" s="71">
        <f>SUM(V43:X43)</f>
        <v>132327.95999999996</v>
      </c>
      <c r="Z43" s="119">
        <v>582426.90999999992</v>
      </c>
      <c r="AA43" s="120">
        <v>114055.4059999999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102521</v>
      </c>
      <c r="D45" s="114">
        <f>SUM(D46:D48)</f>
        <v>403</v>
      </c>
      <c r="E45" s="114">
        <f>SUM(E46:E48)</f>
        <v>0</v>
      </c>
      <c r="F45" s="70">
        <f>SUM(F46:F48)</f>
        <v>102924</v>
      </c>
      <c r="G45" s="114">
        <f>SUM(G46:G48)</f>
        <v>1852</v>
      </c>
      <c r="H45" s="51"/>
      <c r="I45" s="114">
        <f t="shared" ref="I45:AA45" si="13">SUM(I46:I48)</f>
        <v>6395856.3358270004</v>
      </c>
      <c r="J45" s="114">
        <f t="shared" si="13"/>
        <v>5631200.1129337903</v>
      </c>
      <c r="K45" s="114">
        <f t="shared" si="13"/>
        <v>6232193.5099099986</v>
      </c>
      <c r="L45" s="114">
        <f t="shared" si="13"/>
        <v>138461.723482</v>
      </c>
      <c r="M45" s="114">
        <f t="shared" si="13"/>
        <v>0</v>
      </c>
      <c r="N45" s="15">
        <f t="shared" si="13"/>
        <v>6370655.2333919993</v>
      </c>
      <c r="O45" s="114">
        <f t="shared" si="13"/>
        <v>5619219.1608684212</v>
      </c>
      <c r="P45" s="114">
        <f t="shared" si="13"/>
        <v>6523847.803247625</v>
      </c>
      <c r="Q45" s="114">
        <f t="shared" si="13"/>
        <v>786082.34976625373</v>
      </c>
      <c r="R45" s="114">
        <f t="shared" si="13"/>
        <v>2728564.7600000002</v>
      </c>
      <c r="S45" s="114">
        <f t="shared" si="13"/>
        <v>2800</v>
      </c>
      <c r="T45" s="114">
        <f t="shared" si="13"/>
        <v>0</v>
      </c>
      <c r="U45" s="70">
        <f t="shared" si="13"/>
        <v>2731364.7600000002</v>
      </c>
      <c r="V45" s="114">
        <f t="shared" si="13"/>
        <v>56875.989999999772</v>
      </c>
      <c r="W45" s="114">
        <f t="shared" si="13"/>
        <v>2032.099999999914</v>
      </c>
      <c r="X45" s="114">
        <f t="shared" si="13"/>
        <v>0</v>
      </c>
      <c r="Y45" s="70">
        <f t="shared" si="13"/>
        <v>58908.089999999691</v>
      </c>
      <c r="Z45" s="114">
        <f t="shared" si="13"/>
        <v>3269178.3899999997</v>
      </c>
      <c r="AA45" s="115">
        <f t="shared" si="13"/>
        <v>30156.399999999532</v>
      </c>
      <c r="AC45" s="113">
        <f t="shared" ref="AC45:AL45" si="14">SUM(AC46:AC48)</f>
        <v>4053.9780000000001</v>
      </c>
      <c r="AD45" s="114">
        <f t="shared" si="14"/>
        <v>2007.0200344225</v>
      </c>
      <c r="AE45" s="114">
        <f t="shared" si="14"/>
        <v>4053.9780000000001</v>
      </c>
      <c r="AF45" s="114">
        <f t="shared" si="14"/>
        <v>2007.0200344225</v>
      </c>
      <c r="AG45" s="114">
        <f t="shared" si="14"/>
        <v>1858.0058655064013</v>
      </c>
      <c r="AH45" s="114">
        <f t="shared" si="14"/>
        <v>831.05551333889775</v>
      </c>
      <c r="AI45" s="114">
        <f t="shared" si="14"/>
        <v>0</v>
      </c>
      <c r="AJ45" s="114">
        <f t="shared" si="14"/>
        <v>0</v>
      </c>
      <c r="AK45" s="114">
        <f t="shared" si="14"/>
        <v>64.239999999999995</v>
      </c>
      <c r="AL45" s="115">
        <f t="shared" si="14"/>
        <v>64.239999999999995</v>
      </c>
    </row>
    <row r="46" spans="1:38" ht="14.4">
      <c r="A46" s="17"/>
      <c r="B46" s="10" t="s">
        <v>65</v>
      </c>
      <c r="C46" s="35">
        <v>708</v>
      </c>
      <c r="D46" s="132">
        <v>289</v>
      </c>
      <c r="E46" s="132">
        <v>0</v>
      </c>
      <c r="F46" s="61">
        <f>SUM(C46:E46)</f>
        <v>997</v>
      </c>
      <c r="G46" s="132">
        <v>883</v>
      </c>
      <c r="H46" s="49"/>
      <c r="I46" s="132">
        <v>4131360.1402480002</v>
      </c>
      <c r="J46" s="132">
        <v>3766203.9139057454</v>
      </c>
      <c r="K46" s="132">
        <v>4027183.9321399992</v>
      </c>
      <c r="L46" s="132">
        <v>84728.38</v>
      </c>
      <c r="M46" s="132">
        <v>0</v>
      </c>
      <c r="N46" s="58">
        <f>SUM(K46:M46)</f>
        <v>4111912.3121399991</v>
      </c>
      <c r="O46" s="132">
        <v>3754222.9618403753</v>
      </c>
      <c r="P46" s="132">
        <v>4325057.0058784131</v>
      </c>
      <c r="Q46" s="132">
        <v>383659.35320953373</v>
      </c>
      <c r="R46" s="132">
        <v>39343.33</v>
      </c>
      <c r="S46" s="132">
        <v>2800</v>
      </c>
      <c r="T46" s="132">
        <v>0</v>
      </c>
      <c r="U46" s="61">
        <f>SUM(R46:T46)</f>
        <v>42143.33</v>
      </c>
      <c r="V46" s="132">
        <v>26926.23</v>
      </c>
      <c r="W46" s="132">
        <v>2032.099999999914</v>
      </c>
      <c r="X46" s="132">
        <v>0</v>
      </c>
      <c r="Y46" s="61">
        <f>SUM(V46:X46)</f>
        <v>28958.329999999914</v>
      </c>
      <c r="Z46" s="132">
        <v>-23524.970000000005</v>
      </c>
      <c r="AA46" s="133">
        <v>-1063.7800000000025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36</v>
      </c>
      <c r="D47" s="96">
        <v>0</v>
      </c>
      <c r="E47" s="96">
        <v>0</v>
      </c>
      <c r="F47" s="63">
        <f>SUM(C47:E47)</f>
        <v>36</v>
      </c>
      <c r="G47" s="96">
        <v>31</v>
      </c>
      <c r="H47" s="127"/>
      <c r="I47" s="96">
        <v>123489.190757</v>
      </c>
      <c r="J47" s="96">
        <v>72058.8535413434</v>
      </c>
      <c r="K47" s="96">
        <v>122337.822386</v>
      </c>
      <c r="L47" s="96">
        <v>0</v>
      </c>
      <c r="M47" s="96">
        <v>0</v>
      </c>
      <c r="N47" s="77">
        <f>SUM(K47:M47)</f>
        <v>122337.822386</v>
      </c>
      <c r="O47" s="96">
        <v>72058.8535413434</v>
      </c>
      <c r="P47" s="96">
        <v>112023.98781612131</v>
      </c>
      <c r="Q47" s="96">
        <v>45995.59851614901</v>
      </c>
      <c r="R47" s="96">
        <v>4.5474735088646412E-13</v>
      </c>
      <c r="S47" s="96">
        <v>0</v>
      </c>
      <c r="T47" s="96">
        <v>0</v>
      </c>
      <c r="U47" s="63">
        <f>SUM(R47:T47)</f>
        <v>4.5474735088646412E-13</v>
      </c>
      <c r="V47" s="96">
        <v>4.5474735088646412E-13</v>
      </c>
      <c r="W47" s="96">
        <v>0</v>
      </c>
      <c r="X47" s="96">
        <v>0</v>
      </c>
      <c r="Y47" s="63">
        <f>SUM(V47:X47)</f>
        <v>4.5474735088646412E-13</v>
      </c>
      <c r="Z47" s="96">
        <v>-3584.73</v>
      </c>
      <c r="AA47" s="97">
        <v>-1963.53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101777</v>
      </c>
      <c r="D48" s="119">
        <v>114</v>
      </c>
      <c r="E48" s="119">
        <v>0</v>
      </c>
      <c r="F48" s="71">
        <f>SUM(C48:E48)</f>
        <v>101891</v>
      </c>
      <c r="G48" s="119">
        <v>938</v>
      </c>
      <c r="H48" s="127"/>
      <c r="I48" s="119">
        <v>2141007.0048219999</v>
      </c>
      <c r="J48" s="119">
        <v>1792937.3454867019</v>
      </c>
      <c r="K48" s="119">
        <v>2082671.755384</v>
      </c>
      <c r="L48" s="119">
        <v>53733.343482000004</v>
      </c>
      <c r="M48" s="119">
        <v>0</v>
      </c>
      <c r="N48" s="83">
        <f>SUM(K48:M48)</f>
        <v>2136405.0988659998</v>
      </c>
      <c r="O48" s="119">
        <v>1792937.3454867019</v>
      </c>
      <c r="P48" s="119">
        <v>2086766.8095530905</v>
      </c>
      <c r="Q48" s="119">
        <v>356427.39804057102</v>
      </c>
      <c r="R48" s="119">
        <v>2689221.43</v>
      </c>
      <c r="S48" s="119">
        <v>0</v>
      </c>
      <c r="T48" s="119">
        <v>0</v>
      </c>
      <c r="U48" s="71">
        <f>SUM(R48:T48)</f>
        <v>2689221.43</v>
      </c>
      <c r="V48" s="119">
        <v>29949.759999999776</v>
      </c>
      <c r="W48" s="119">
        <v>0</v>
      </c>
      <c r="X48" s="119">
        <v>0</v>
      </c>
      <c r="Y48" s="71">
        <f>SUM(V48:X48)</f>
        <v>29949.759999999776</v>
      </c>
      <c r="Z48" s="119">
        <v>3296288.09</v>
      </c>
      <c r="AA48" s="120">
        <v>33183.709999999533</v>
      </c>
      <c r="AC48" s="124">
        <v>4053.9780000000001</v>
      </c>
      <c r="AD48" s="119">
        <v>2007.0200344225</v>
      </c>
      <c r="AE48" s="119">
        <v>4053.9780000000001</v>
      </c>
      <c r="AF48" s="119">
        <v>2007.0200344225</v>
      </c>
      <c r="AG48" s="119">
        <v>1858.0058655064013</v>
      </c>
      <c r="AH48" s="119">
        <v>831.05551333889775</v>
      </c>
      <c r="AI48" s="119">
        <v>0</v>
      </c>
      <c r="AJ48" s="119">
        <v>0</v>
      </c>
      <c r="AK48" s="119">
        <v>64.239999999999995</v>
      </c>
      <c r="AL48" s="120">
        <v>64.239999999999995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0" t="s">
        <v>69</v>
      </c>
      <c r="B50" s="261"/>
      <c r="C50" s="38">
        <f>C11+C16+C17+C20+C21+C24+C28+C29+C30+C33+C34+C37+C38+C39+C40+C44+C45+C49</f>
        <v>2170375</v>
      </c>
      <c r="D50" s="15">
        <f t="shared" ref="D50:AL50" si="15">D11+D16+D17+D20+D21+D24+D28+D29+D30+D33+D34+D37+D38+D39+D40+D44+D45+D49</f>
        <v>1278875</v>
      </c>
      <c r="E50" s="15">
        <f t="shared" si="15"/>
        <v>102046</v>
      </c>
      <c r="F50" s="15">
        <f t="shared" si="15"/>
        <v>3551296</v>
      </c>
      <c r="G50" s="15">
        <f t="shared" si="15"/>
        <v>535650</v>
      </c>
      <c r="H50" s="15">
        <f t="shared" si="15"/>
        <v>1114310</v>
      </c>
      <c r="I50" s="15">
        <f t="shared" si="15"/>
        <v>184241893.12252861</v>
      </c>
      <c r="J50" s="15">
        <f t="shared" si="15"/>
        <v>100938882.41804728</v>
      </c>
      <c r="K50" s="15">
        <f t="shared" si="15"/>
        <v>109183266.78425221</v>
      </c>
      <c r="L50" s="15">
        <f t="shared" si="15"/>
        <v>47563705.488256671</v>
      </c>
      <c r="M50" s="15">
        <f t="shared" si="15"/>
        <v>22554079.401960004</v>
      </c>
      <c r="N50" s="15">
        <f t="shared" si="15"/>
        <v>179301051.6744689</v>
      </c>
      <c r="O50" s="15">
        <f t="shared" si="15"/>
        <v>100732327.06648591</v>
      </c>
      <c r="P50" s="15">
        <f t="shared" si="15"/>
        <v>170576704.80906042</v>
      </c>
      <c r="Q50" s="15">
        <f t="shared" si="15"/>
        <v>72900695.953260913</v>
      </c>
      <c r="R50" s="15">
        <f t="shared" si="15"/>
        <v>66921217.981551953</v>
      </c>
      <c r="S50" s="15">
        <f t="shared" si="15"/>
        <v>27312964.713948037</v>
      </c>
      <c r="T50" s="15">
        <f t="shared" si="15"/>
        <v>24528772.444499999</v>
      </c>
      <c r="U50" s="15">
        <f t="shared" si="15"/>
        <v>118762955.14</v>
      </c>
      <c r="V50" s="15">
        <f t="shared" si="15"/>
        <v>26258199.941504728</v>
      </c>
      <c r="W50" s="15">
        <f t="shared" si="15"/>
        <v>15208631.736517539</v>
      </c>
      <c r="X50" s="15">
        <f t="shared" si="15"/>
        <v>7415338.6219777334</v>
      </c>
      <c r="Y50" s="15">
        <f t="shared" si="15"/>
        <v>48882170.29999999</v>
      </c>
      <c r="Z50" s="15">
        <f t="shared" si="15"/>
        <v>116018829.29694089</v>
      </c>
      <c r="AA50" s="16">
        <f t="shared" si="15"/>
        <v>47914122.767940901</v>
      </c>
      <c r="AC50" s="55">
        <f t="shared" si="15"/>
        <v>862815.54784000001</v>
      </c>
      <c r="AD50" s="15">
        <f t="shared" si="15"/>
        <v>625049.03684791061</v>
      </c>
      <c r="AE50" s="15">
        <f t="shared" si="15"/>
        <v>862815.54784000001</v>
      </c>
      <c r="AF50" s="15">
        <f t="shared" si="15"/>
        <v>625049.03684791061</v>
      </c>
      <c r="AG50" s="15">
        <f t="shared" si="15"/>
        <v>1105211.0511953728</v>
      </c>
      <c r="AH50" s="15">
        <f t="shared" si="15"/>
        <v>238772.63479209898</v>
      </c>
      <c r="AI50" s="15">
        <f t="shared" si="15"/>
        <v>27908.839999999989</v>
      </c>
      <c r="AJ50" s="15">
        <f t="shared" si="15"/>
        <v>0</v>
      </c>
      <c r="AK50" s="15">
        <f t="shared" si="15"/>
        <v>179245.43</v>
      </c>
      <c r="AL50" s="16">
        <f t="shared" si="15"/>
        <v>39097.760000000024</v>
      </c>
    </row>
    <row r="53" spans="1:38">
      <c r="Y53" s="23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2024-03-13T11:58:41Z</dcterms:modified>
</cp:coreProperties>
</file>