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5\For Them 31.03.2025\"/>
    </mc:Choice>
  </mc:AlternateContent>
  <xr:revisionPtr revIDLastSave="0" documentId="13_ncr:1_{60441B1F-DDD3-471D-8B9F-A09A42D256C9}" xr6:coauthVersionLast="47" xr6:coauthVersionMax="47" xr10:uidLastSave="{00000000-0000-0000-0000-000000000000}"/>
  <bookViews>
    <workbookView xWindow="-110" yWindow="-110" windowWidth="19420" windowHeight="1042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AE50" i="21" l="1"/>
  <c r="D50" i="21"/>
  <c r="F40" i="2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25" i="21"/>
  <c r="F24" i="21" s="1"/>
  <c r="C24" i="21"/>
  <c r="C50" i="21" s="1"/>
  <c r="O21" i="21"/>
  <c r="O50" i="21" s="1"/>
  <c r="N45" i="21"/>
  <c r="E28" i="26"/>
  <c r="F50" i="21" l="1"/>
  <c r="N25" i="2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<sst xmlns="http://schemas.openxmlformats.org/spreadsheetml/2006/main" count="332" uniqueCount="248">
  <si>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</si>
  <si>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</si>
  <si>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</si>
  <si>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</si>
  <si>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</si>
  <si>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</si>
  <si>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</si>
  <si>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</si>
  <si>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</si>
  <si>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</si>
  <si>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</si>
  <si>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</si>
  <si>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</si>
  <si>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</si>
  <si>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</si>
  <si>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</si>
  <si>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</si>
  <si>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</si>
  <si>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</si>
  <si>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</si>
  <si>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</si>
  <si>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</si>
  <si>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</si>
  <si>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</si>
  <si>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</si>
  <si>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</si>
  <si>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</si>
  <si>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</si>
  <si>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</si>
  <si>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</si>
  <si>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</si>
  <si>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</si>
  <si>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</si>
  <si>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</si>
  <si>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</si>
  <si>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</si>
  <si>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</si>
  <si>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</si>
  <si>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</si>
  <si>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</si>
  <si>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</si>
  <si>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</si>
  <si>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</si>
  <si>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</si>
  <si>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</si>
  <si>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</si>
  <si>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</si>
  <si>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</si>
  <si>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</si>
  <si>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</si>
  <si>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</si>
  <si>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</si>
  <si>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</si>
  <si>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</si>
  <si>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</si>
  <si>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</si>
  <si>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</si>
  <si>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</si>
  <si>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</si>
  <si>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</si>
  <si>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</si>
  <si>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</si>
  <si>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</si>
  <si>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</si>
  <si>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</si>
  <si>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</si>
  <si>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</si>
  <si>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</si>
  <si>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</si>
  <si>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</si>
  <si>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</si>
  <si>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</si>
  <si>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</si>
  <si>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</si>
  <si>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</si>
  <si>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</si>
  <si>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</si>
  <si>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</si>
  <si>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</si>
  <si>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</si>
  <si>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</si>
  <si>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</si>
  <si>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</si>
  <si>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</si>
  <si>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</si>
  <si>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</si>
  <si>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</si>
  <si>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</si>
  <si>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</si>
  <si>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</si>
  <si>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</si>
  <si>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</si>
  <si>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</si>
  <si>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</si>
  <si>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</si>
  <si>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</si>
  <si>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</si>
  <si>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</si>
  <si>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</si>
  <si>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</si>
  <si>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</si>
  <si>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</si>
  <si>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</si>
  <si>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</si>
  <si>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</si>
  <si>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</si>
  <si>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</si>
  <si>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</si>
  <si>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</si>
  <si>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</si>
  <si>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</si>
  <si>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</si>
  <si>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</si>
  <si>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</si>
  <si>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</si>
  <si>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</si>
  <si>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</si>
  <si>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</si>
  <si>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</si>
  <si>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</si>
  <si>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</si>
  <si>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</si>
  <si>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</si>
  <si>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</si>
  <si>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</si>
  <si>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</si>
  <si>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</si>
  <si>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</si>
  <si>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</si>
  <si>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</si>
  <si>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</si>
  <si>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</si>
  <si>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</si>
  <si>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</si>
  <si>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</si>
  <si>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</si>
  <si>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</si>
  <si>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</si>
  <si>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</si>
  <si>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</si>
  <si>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</si>
  <si>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</si>
  <si>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</si>
  <si>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</si>
  <si>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</si>
  <si>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</si>
  <si>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</si>
  <si>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</si>
  <si>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</si>
  <si>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</si>
  <si>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</si>
  <si>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</si>
  <si>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</si>
  <si>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</si>
  <si>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</si>
  <si>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</si>
  <si>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</si>
  <si>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</si>
  <si>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</si>
  <si>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</si>
  <si>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</si>
  <si>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</si>
  <si>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</si>
  <si>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</si>
  <si>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</si>
  <si>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</si>
  <si>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</si>
  <si>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</si>
  <si>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</si>
  <si>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</si>
  <si>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</si>
  <si>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</si>
  <si>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</si>
  <si>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</si>
  <si>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</si>
  <si>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</si>
  <si>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</si>
  <si>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</si>
  <si>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</si>
  <si>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</si>
  <si>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</si>
  <si>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</si>
  <si>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</si>
  <si>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</si>
  <si>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</si>
  <si>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</si>
  <si>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</si>
  <si>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</si>
  <si>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</si>
  <si>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</si>
  <si>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</si>
  <si>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</si>
  <si>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</si>
  <si>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</si>
  <si>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</si>
  <si>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</si>
  <si>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</si>
  <si>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</si>
  <si>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</si>
  <si>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</si>
  <si>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</si>
  <si>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</si>
  <si>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</si>
  <si>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</si>
  <si>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</si>
  <si>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</si>
  <si>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</si>
  <si>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</si>
  <si>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</si>
  <si>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</si>
  <si>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</si>
  <si>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</si>
  <si>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</si>
  <si>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</si>
  <si>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</si>
  <si>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</si>
  <si>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</si>
  <si>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</si>
  <si>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</si>
  <si>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</si>
  <si>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</si>
  <si>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</si>
  <si>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</si>
  <si>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</si>
  <si>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</si>
  <si>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</si>
  <si>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</si>
  <si>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</si>
  <si>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</si>
  <si>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</si>
  <si>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</si>
  <si>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</si>
  <si>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</si>
  <si>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</si>
  <si>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</si>
  <si>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</si>
  <si>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</si>
  <si>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</si>
  <si>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</si>
  <si>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</si>
  <si>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</si>
  <si>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</si>
  <si>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</si>
  <si>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</si>
  <si>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</si>
  <si>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31.03.2025</t>
  </si>
  <si>
    <t>ანგარიშგების პერიოდი: 01.01.2025 -31.03.2025</t>
  </si>
  <si>
    <t>საანგარიშო პერიოდი: 01.01.2025 - 31.03.2025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</si>
</sst>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(* #,##0_);_(* \(#,##0\);_(* &quot;-&quot;??_);_(@_)"/>
    <numFmt numFmtId="169" formatCode="_-* #,##0.00\ _L_a_r_i_-;\-* #,##0.00\ _L_a_r_i_-;_-* &quot;-&quot;??\ _L_a_r_i_-;_-@_-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8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8" fontId="107" fillId="46" borderId="31" xfId="231" applyNumberFormat="1" applyFont="1" applyFill="1" applyBorder="1" applyAlignment="1">
      <alignment vertical="center" wrapText="1"/>
    </xf>
    <xf numFmtId="168" fontId="107" fillId="36" borderId="32" xfId="231" applyNumberFormat="1" applyFont="1" applyFill="1" applyBorder="1" applyAlignment="1">
      <alignment horizontal="center"/>
    </xf>
    <xf numFmtId="168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8" fontId="107" fillId="46" borderId="37" xfId="231" applyNumberFormat="1" applyFont="1" applyFill="1" applyBorder="1" applyAlignment="1">
      <alignment vertical="center" wrapText="1"/>
    </xf>
    <xf numFmtId="168" fontId="107" fillId="44" borderId="38" xfId="231" applyNumberFormat="1" applyFont="1" applyFill="1" applyBorder="1"/>
    <xf numFmtId="168" fontId="107" fillId="0" borderId="39" xfId="231" applyNumberFormat="1" applyFont="1" applyFill="1" applyBorder="1" applyAlignment="1">
      <alignment vertical="center" wrapText="1"/>
    </xf>
    <xf numFmtId="168" fontId="107" fillId="46" borderId="38" xfId="231" applyNumberFormat="1" applyFont="1" applyFill="1" applyBorder="1" applyAlignment="1">
      <alignment wrapText="1"/>
    </xf>
    <xf numFmtId="168" fontId="107" fillId="46" borderId="40" xfId="231" applyNumberFormat="1" applyFont="1" applyFill="1" applyBorder="1" applyAlignment="1">
      <alignment wrapText="1"/>
    </xf>
    <xf numFmtId="168" fontId="107" fillId="46" borderId="39" xfId="231" applyNumberFormat="1" applyFont="1" applyFill="1" applyBorder="1" applyAlignment="1">
      <alignment wrapText="1"/>
    </xf>
    <xf numFmtId="168" fontId="107" fillId="0" borderId="38" xfId="231" applyNumberFormat="1" applyFont="1" applyBorder="1" applyAlignment="1" applyProtection="1">
      <alignment vertical="center" wrapText="1"/>
      <protection locked="0"/>
    </xf>
    <xf numFmtId="168" fontId="107" fillId="45" borderId="39" xfId="388" applyNumberFormat="1" applyFont="1" applyFill="1" applyBorder="1"/>
    <xf numFmtId="168" fontId="107" fillId="36" borderId="38" xfId="231" applyNumberFormat="1" applyFont="1" applyFill="1" applyBorder="1" applyAlignment="1">
      <alignment wrapText="1"/>
    </xf>
    <xf numFmtId="168" fontId="107" fillId="45" borderId="41" xfId="388" applyNumberFormat="1" applyFont="1" applyFill="1" applyBorder="1"/>
    <xf numFmtId="168" fontId="107" fillId="0" borderId="39" xfId="231" applyNumberFormat="1" applyFont="1" applyBorder="1" applyAlignment="1" applyProtection="1">
      <alignment vertical="center" wrapText="1"/>
      <protection locked="0"/>
    </xf>
    <xf numFmtId="168" fontId="107" fillId="46" borderId="42" xfId="231" applyNumberFormat="1" applyFont="1" applyFill="1" applyBorder="1" applyAlignment="1">
      <alignment vertical="center" wrapText="1"/>
    </xf>
    <xf numFmtId="168" fontId="107" fillId="45" borderId="40" xfId="388" applyNumberFormat="1" applyFont="1" applyFill="1" applyBorder="1"/>
    <xf numFmtId="168" fontId="107" fillId="46" borderId="38" xfId="231" applyNumberFormat="1" applyFont="1" applyFill="1" applyBorder="1" applyAlignment="1">
      <alignment vertical="center" wrapText="1"/>
    </xf>
    <xf numFmtId="168" fontId="107" fillId="0" borderId="40" xfId="231" applyNumberFormat="1" applyFont="1" applyFill="1" applyBorder="1" applyAlignment="1">
      <alignment vertical="center" wrapText="1"/>
    </xf>
    <xf numFmtId="168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8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8" fontId="109" fillId="47" borderId="40" xfId="231" applyNumberFormat="1" applyFont="1" applyFill="1" applyBorder="1" applyAlignment="1" applyProtection="1">
      <alignment vertical="center" wrapText="1"/>
      <protection locked="0"/>
    </xf>
    <xf numFmtId="168" fontId="109" fillId="47" borderId="32" xfId="231" applyNumberFormat="1" applyFont="1" applyFill="1" applyBorder="1" applyAlignment="1" applyProtection="1">
      <alignment vertical="center" wrapText="1"/>
      <protection locked="0"/>
    </xf>
    <xf numFmtId="168" fontId="109" fillId="47" borderId="39" xfId="231" applyNumberFormat="1" applyFont="1" applyFill="1" applyBorder="1" applyAlignment="1" applyProtection="1">
      <alignment vertical="center" wrapText="1"/>
      <protection locked="0"/>
    </xf>
    <xf numFmtId="168" fontId="109" fillId="47" borderId="43" xfId="231" applyNumberFormat="1" applyFont="1" applyFill="1" applyBorder="1" applyAlignment="1" applyProtection="1">
      <alignment vertical="center" wrapText="1"/>
      <protection locked="0"/>
    </xf>
    <xf numFmtId="168" fontId="109" fillId="47" borderId="42" xfId="231" applyNumberFormat="1" applyFont="1" applyFill="1" applyBorder="1" applyAlignment="1" applyProtection="1">
      <alignment vertical="center" wrapText="1"/>
      <protection locked="0"/>
    </xf>
    <xf numFmtId="168" fontId="109" fillId="47" borderId="44" xfId="231" applyNumberFormat="1" applyFont="1" applyFill="1" applyBorder="1" applyAlignment="1" applyProtection="1">
      <alignment vertical="center" wrapText="1"/>
      <protection locked="0"/>
    </xf>
    <xf numFmtId="168" fontId="107" fillId="46" borderId="44" xfId="231" applyNumberFormat="1" applyFont="1" applyFill="1" applyBorder="1" applyAlignment="1">
      <alignment vertical="center" wrapText="1"/>
    </xf>
    <xf numFmtId="168" fontId="109" fillId="47" borderId="25" xfId="231" applyNumberFormat="1" applyFont="1" applyFill="1" applyBorder="1" applyAlignment="1" applyProtection="1">
      <alignment vertical="center" wrapText="1"/>
      <protection locked="0"/>
    </xf>
    <xf numFmtId="168" fontId="107" fillId="46" borderId="36" xfId="231" applyNumberFormat="1" applyFont="1" applyFill="1" applyBorder="1" applyAlignment="1">
      <alignment vertical="center" wrapText="1"/>
    </xf>
    <xf numFmtId="168" fontId="107" fillId="36" borderId="30" xfId="231" applyNumberFormat="1" applyFont="1" applyFill="1" applyBorder="1" applyAlignment="1">
      <alignment horizontal="center"/>
    </xf>
    <xf numFmtId="168" fontId="107" fillId="45" borderId="3" xfId="388" applyNumberFormat="1" applyFont="1" applyFill="1" applyBorder="1" applyAlignment="1">
      <alignment horizontal="center"/>
    </xf>
    <xf numFmtId="168" fontId="107" fillId="45" borderId="13" xfId="388" applyNumberFormat="1" applyFont="1" applyFill="1" applyBorder="1" applyAlignment="1">
      <alignment horizontal="center"/>
    </xf>
    <xf numFmtId="168" fontId="107" fillId="45" borderId="45" xfId="388" applyNumberFormat="1" applyFont="1" applyFill="1" applyBorder="1" applyAlignment="1">
      <alignment horizontal="center"/>
    </xf>
    <xf numFmtId="168" fontId="107" fillId="45" borderId="3" xfId="388" applyNumberFormat="1" applyFont="1" applyFill="1" applyBorder="1"/>
    <xf numFmtId="168" fontId="107" fillId="45" borderId="13" xfId="388" applyNumberFormat="1" applyFont="1" applyFill="1" applyBorder="1"/>
    <xf numFmtId="168" fontId="107" fillId="45" borderId="45" xfId="388" applyNumberFormat="1" applyFont="1" applyFill="1" applyBorder="1"/>
    <xf numFmtId="168" fontId="107" fillId="0" borderId="45" xfId="231" applyNumberFormat="1" applyFont="1" applyBorder="1" applyAlignment="1" applyProtection="1">
      <alignment vertical="center"/>
      <protection locked="0"/>
    </xf>
    <xf numFmtId="168" fontId="107" fillId="0" borderId="13" xfId="231" applyNumberFormat="1" applyFont="1" applyBorder="1" applyAlignment="1" applyProtection="1">
      <alignment vertical="center"/>
      <protection locked="0"/>
    </xf>
    <xf numFmtId="168" fontId="107" fillId="0" borderId="3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/>
    <xf numFmtId="168" fontId="107" fillId="44" borderId="32" xfId="231" applyNumberFormat="1" applyFont="1" applyFill="1" applyBorder="1" applyAlignment="1"/>
    <xf numFmtId="168" fontId="107" fillId="46" borderId="45" xfId="231" applyNumberFormat="1" applyFont="1" applyFill="1" applyBorder="1" applyAlignment="1"/>
    <xf numFmtId="168" fontId="107" fillId="46" borderId="3" xfId="231" applyNumberFormat="1" applyFont="1" applyFill="1" applyBorder="1" applyAlignment="1"/>
    <xf numFmtId="168" fontId="107" fillId="0" borderId="32" xfId="231" applyNumberFormat="1" applyFont="1" applyBorder="1" applyAlignment="1" applyProtection="1">
      <alignment vertical="center"/>
      <protection locked="0"/>
    </xf>
    <xf numFmtId="168" fontId="107" fillId="36" borderId="32" xfId="231" applyNumberFormat="1" applyFont="1" applyFill="1" applyBorder="1" applyAlignment="1"/>
    <xf numFmtId="168" fontId="107" fillId="0" borderId="3" xfId="231" applyNumberFormat="1" applyFont="1" applyBorder="1" applyAlignment="1" applyProtection="1">
      <alignment vertical="center"/>
      <protection locked="0"/>
    </xf>
    <xf numFmtId="168" fontId="107" fillId="46" borderId="31" xfId="231" applyNumberFormat="1" applyFont="1" applyFill="1" applyBorder="1" applyAlignment="1">
      <alignment vertical="center"/>
    </xf>
    <xf numFmtId="168" fontId="107" fillId="46" borderId="32" xfId="231" applyNumberFormat="1" applyFont="1" applyFill="1" applyBorder="1" applyAlignment="1">
      <alignment vertical="center"/>
    </xf>
    <xf numFmtId="168" fontId="107" fillId="0" borderId="45" xfId="231" applyNumberFormat="1" applyFont="1" applyFill="1" applyBorder="1" applyAlignment="1">
      <alignment vertical="center"/>
    </xf>
    <xf numFmtId="168" fontId="107" fillId="44" borderId="32" xfId="231" applyNumberFormat="1" applyFont="1" applyFill="1" applyBorder="1" applyAlignment="1">
      <alignment horizontal="center"/>
    </xf>
    <xf numFmtId="168" fontId="107" fillId="0" borderId="45" xfId="231" applyNumberFormat="1" applyFont="1" applyBorder="1" applyAlignment="1" applyProtection="1">
      <alignment horizontal="center" vertical="center"/>
      <protection locked="0"/>
    </xf>
    <xf numFmtId="168" fontId="107" fillId="0" borderId="13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/>
    </xf>
    <xf numFmtId="168" fontId="107" fillId="46" borderId="45" xfId="231" applyNumberFormat="1" applyFont="1" applyFill="1" applyBorder="1" applyAlignment="1">
      <alignment horizontal="center"/>
    </xf>
    <xf numFmtId="168" fontId="107" fillId="46" borderId="3" xfId="231" applyNumberFormat="1" applyFont="1" applyFill="1" applyBorder="1" applyAlignment="1">
      <alignment horizontal="center"/>
    </xf>
    <xf numFmtId="168" fontId="107" fillId="0" borderId="32" xfId="231" applyNumberFormat="1" applyFont="1" applyBorder="1" applyAlignment="1" applyProtection="1">
      <alignment horizontal="center" vertical="center"/>
      <protection locked="0"/>
    </xf>
    <xf numFmtId="168" fontId="107" fillId="0" borderId="3" xfId="231" applyNumberFormat="1" applyFont="1" applyBorder="1" applyAlignment="1" applyProtection="1">
      <alignment horizontal="center" vertical="center"/>
      <protection locked="0"/>
    </xf>
    <xf numFmtId="168" fontId="107" fillId="46" borderId="31" xfId="231" applyNumberFormat="1" applyFont="1" applyFill="1" applyBorder="1" applyAlignment="1">
      <alignment horizontal="center" vertical="center"/>
    </xf>
    <xf numFmtId="168" fontId="107" fillId="46" borderId="32" xfId="231" applyNumberFormat="1" applyFont="1" applyFill="1" applyBorder="1" applyAlignment="1">
      <alignment horizontal="center" vertical="center"/>
    </xf>
    <xf numFmtId="168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8" fontId="107" fillId="44" borderId="30" xfId="231" applyNumberFormat="1" applyFont="1" applyFill="1" applyBorder="1"/>
    <xf numFmtId="168" fontId="107" fillId="44" borderId="32" xfId="231" applyNumberFormat="1" applyFont="1" applyFill="1" applyBorder="1"/>
    <xf numFmtId="168" fontId="107" fillId="44" borderId="26" xfId="231" applyNumberFormat="1" applyFont="1" applyFill="1" applyBorder="1"/>
    <xf numFmtId="168" fontId="107" fillId="0" borderId="33" xfId="231" applyNumberFormat="1" applyFont="1" applyBorder="1" applyAlignment="1" applyProtection="1">
      <alignment vertical="center" wrapText="1"/>
      <protection locked="0"/>
    </xf>
    <xf numFmtId="168" fontId="107" fillId="0" borderId="45" xfId="231" applyNumberFormat="1" applyFont="1" applyBorder="1" applyAlignment="1" applyProtection="1">
      <alignment vertical="center" wrapText="1"/>
      <protection locked="0"/>
    </xf>
    <xf numFmtId="168" fontId="107" fillId="0" borderId="27" xfId="231" applyNumberFormat="1" applyFont="1" applyBorder="1" applyAlignment="1" applyProtection="1">
      <alignment vertical="center" wrapText="1"/>
      <protection locked="0"/>
    </xf>
    <xf numFmtId="168" fontId="107" fillId="0" borderId="34" xfId="231" applyNumberFormat="1" applyFont="1" applyBorder="1" applyAlignment="1" applyProtection="1">
      <alignment vertical="center" wrapText="1"/>
      <protection locked="0"/>
    </xf>
    <xf numFmtId="168" fontId="107" fillId="0" borderId="13" xfId="231" applyNumberFormat="1" applyFont="1" applyBorder="1" applyAlignment="1" applyProtection="1">
      <alignment vertical="center" wrapText="1"/>
      <protection locked="0"/>
    </xf>
    <xf numFmtId="168" fontId="107" fillId="0" borderId="28" xfId="231" applyNumberFormat="1" applyFont="1" applyBorder="1" applyAlignment="1" applyProtection="1">
      <alignment vertical="center" wrapText="1"/>
      <protection locked="0"/>
    </xf>
    <xf numFmtId="168" fontId="107" fillId="0" borderId="35" xfId="231" applyNumberFormat="1" applyFont="1" applyFill="1" applyBorder="1" applyAlignment="1">
      <alignment vertical="center" wrapText="1"/>
    </xf>
    <xf numFmtId="168" fontId="107" fillId="0" borderId="3" xfId="231" applyNumberFormat="1" applyFont="1" applyFill="1" applyBorder="1" applyAlignment="1">
      <alignment vertical="center" wrapText="1"/>
    </xf>
    <xf numFmtId="168" fontId="107" fillId="0" borderId="29" xfId="231" applyNumberFormat="1" applyFont="1" applyFill="1" applyBorder="1" applyAlignment="1">
      <alignment vertical="center" wrapText="1"/>
    </xf>
    <xf numFmtId="168" fontId="107" fillId="46" borderId="30" xfId="231" applyNumberFormat="1" applyFont="1" applyFill="1" applyBorder="1" applyAlignment="1">
      <alignment wrapText="1"/>
    </xf>
    <xf numFmtId="168" fontId="107" fillId="46" borderId="32" xfId="231" applyNumberFormat="1" applyFont="1" applyFill="1" applyBorder="1" applyAlignment="1">
      <alignment wrapText="1"/>
    </xf>
    <xf numFmtId="168" fontId="107" fillId="46" borderId="26" xfId="231" applyNumberFormat="1" applyFont="1" applyFill="1" applyBorder="1" applyAlignment="1">
      <alignment wrapText="1"/>
    </xf>
    <xf numFmtId="168" fontId="107" fillId="46" borderId="33" xfId="231" applyNumberFormat="1" applyFont="1" applyFill="1" applyBorder="1" applyAlignment="1">
      <alignment wrapText="1"/>
    </xf>
    <xf numFmtId="168" fontId="107" fillId="46" borderId="45" xfId="231" applyNumberFormat="1" applyFont="1" applyFill="1" applyBorder="1" applyAlignment="1">
      <alignment wrapText="1"/>
    </xf>
    <xf numFmtId="168" fontId="107" fillId="46" borderId="27" xfId="231" applyNumberFormat="1" applyFont="1" applyFill="1" applyBorder="1" applyAlignment="1">
      <alignment wrapText="1"/>
    </xf>
    <xf numFmtId="168" fontId="107" fillId="46" borderId="35" xfId="231" applyNumberFormat="1" applyFont="1" applyFill="1" applyBorder="1" applyAlignment="1">
      <alignment wrapText="1"/>
    </xf>
    <xf numFmtId="168" fontId="107" fillId="46" borderId="3" xfId="231" applyNumberFormat="1" applyFont="1" applyFill="1" applyBorder="1" applyAlignment="1">
      <alignment wrapText="1"/>
    </xf>
    <xf numFmtId="168" fontId="107" fillId="46" borderId="29" xfId="231" applyNumberFormat="1" applyFont="1" applyFill="1" applyBorder="1" applyAlignment="1">
      <alignment wrapText="1"/>
    </xf>
    <xf numFmtId="168" fontId="107" fillId="0" borderId="30" xfId="231" applyNumberFormat="1" applyFont="1" applyBorder="1" applyAlignment="1" applyProtection="1">
      <alignment vertical="center" wrapText="1"/>
      <protection locked="0"/>
    </xf>
    <xf numFmtId="168" fontId="107" fillId="0" borderId="32" xfId="231" applyNumberFormat="1" applyFont="1" applyBorder="1" applyAlignment="1" applyProtection="1">
      <alignment vertical="center" wrapText="1"/>
      <protection locked="0"/>
    </xf>
    <xf numFmtId="168" fontId="107" fillId="0" borderId="26" xfId="231" applyNumberFormat="1" applyFont="1" applyBorder="1" applyAlignment="1" applyProtection="1">
      <alignment vertical="center" wrapText="1"/>
      <protection locked="0"/>
    </xf>
    <xf numFmtId="168" fontId="107" fillId="36" borderId="30" xfId="231" applyNumberFormat="1" applyFont="1" applyFill="1" applyBorder="1" applyAlignment="1">
      <alignment wrapText="1"/>
    </xf>
    <xf numFmtId="168" fontId="107" fillId="36" borderId="32" xfId="231" applyNumberFormat="1" applyFont="1" applyFill="1" applyBorder="1" applyAlignment="1">
      <alignment wrapText="1"/>
    </xf>
    <xf numFmtId="168" fontId="107" fillId="36" borderId="26" xfId="231" applyNumberFormat="1" applyFont="1" applyFill="1" applyBorder="1" applyAlignment="1">
      <alignment wrapText="1"/>
    </xf>
    <xf numFmtId="168" fontId="107" fillId="46" borderId="30" xfId="231" applyNumberFormat="1" applyFont="1" applyFill="1" applyBorder="1" applyAlignment="1">
      <alignment vertical="center" wrapText="1"/>
    </xf>
    <xf numFmtId="168" fontId="107" fillId="46" borderId="32" xfId="231" applyNumberFormat="1" applyFont="1" applyFill="1" applyBorder="1" applyAlignment="1">
      <alignment vertical="center" wrapText="1"/>
    </xf>
    <xf numFmtId="168" fontId="107" fillId="46" borderId="26" xfId="231" applyNumberFormat="1" applyFont="1" applyFill="1" applyBorder="1" applyAlignment="1">
      <alignment vertical="center" wrapText="1"/>
    </xf>
    <xf numFmtId="168" fontId="107" fillId="0" borderId="3" xfId="231" applyNumberFormat="1" applyFont="1" applyBorder="1" applyAlignment="1" applyProtection="1">
      <alignment vertical="center" wrapText="1"/>
      <protection locked="0"/>
    </xf>
    <xf numFmtId="168" fontId="107" fillId="0" borderId="29" xfId="231" applyNumberFormat="1" applyFont="1" applyBorder="1" applyAlignment="1" applyProtection="1">
      <alignment vertical="center" wrapText="1"/>
      <protection locked="0"/>
    </xf>
    <xf numFmtId="168" fontId="107" fillId="0" borderId="33" xfId="231" applyNumberFormat="1" applyFont="1" applyFill="1" applyBorder="1" applyAlignment="1">
      <alignment vertical="center" wrapText="1"/>
    </xf>
    <xf numFmtId="168" fontId="107" fillId="0" borderId="45" xfId="231" applyNumberFormat="1" applyFont="1" applyFill="1" applyBorder="1" applyAlignment="1">
      <alignment vertical="center" wrapText="1"/>
    </xf>
    <xf numFmtId="168" fontId="107" fillId="0" borderId="27" xfId="231" applyNumberFormat="1" applyFont="1" applyFill="1" applyBorder="1" applyAlignment="1">
      <alignment vertical="center" wrapText="1"/>
    </xf>
    <xf numFmtId="168" fontId="107" fillId="0" borderId="35" xfId="231" applyNumberFormat="1" applyFont="1" applyBorder="1" applyAlignment="1" applyProtection="1">
      <alignment vertical="center" wrapText="1"/>
      <protection locked="0"/>
    </xf>
    <xf numFmtId="168" fontId="107" fillId="0" borderId="40" xfId="231" applyNumberFormat="1" applyFont="1" applyBorder="1" applyAlignment="1" applyProtection="1">
      <alignment vertical="center" wrapText="1"/>
      <protection locked="0"/>
    </xf>
    <xf numFmtId="168" fontId="107" fillId="0" borderId="41" xfId="231" applyNumberFormat="1" applyFont="1" applyBorder="1" applyAlignment="1" applyProtection="1">
      <alignment vertical="center" wrapText="1"/>
      <protection locked="0"/>
    </xf>
    <xf numFmtId="168" fontId="109" fillId="47" borderId="41" xfId="231" applyNumberFormat="1" applyFont="1" applyFill="1" applyBorder="1" applyAlignment="1" applyProtection="1">
      <alignment vertical="center" wrapText="1"/>
      <protection locked="0"/>
    </xf>
    <xf numFmtId="168" fontId="107" fillId="45" borderId="34" xfId="388" applyNumberFormat="1" applyFont="1" applyFill="1" applyBorder="1"/>
    <xf numFmtId="168" fontId="107" fillId="45" borderId="28" xfId="388" applyNumberFormat="1" applyFont="1" applyFill="1" applyBorder="1"/>
    <xf numFmtId="168" fontId="107" fillId="45" borderId="33" xfId="388" applyNumberFormat="1" applyFont="1" applyFill="1" applyBorder="1"/>
    <xf numFmtId="168" fontId="107" fillId="45" borderId="27" xfId="388" applyNumberFormat="1" applyFont="1" applyFill="1" applyBorder="1"/>
    <xf numFmtId="168" fontId="107" fillId="45" borderId="35" xfId="388" applyNumberFormat="1" applyFont="1" applyFill="1" applyBorder="1"/>
    <xf numFmtId="168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8" fontId="4" fillId="36" borderId="53" xfId="145" applyNumberFormat="1" applyFont="1" applyFill="1" applyBorder="1" applyAlignment="1">
      <alignment horizontal="right" vertical="center"/>
    </xf>
    <xf numFmtId="168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8" fontId="4" fillId="36" borderId="57" xfId="145" applyNumberFormat="1" applyFont="1" applyFill="1" applyBorder="1" applyAlignment="1">
      <alignment horizontal="right" vertical="center"/>
    </xf>
    <xf numFmtId="168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8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8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8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8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8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8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8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8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8" fontId="3" fillId="36" borderId="64" xfId="145" applyNumberFormat="1" applyFont="1" applyFill="1" applyBorder="1" applyAlignment="1">
      <alignment horizontal="right" vertical="center"/>
    </xf>
    <xf numFmtId="168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8" fontId="3" fillId="0" borderId="0" xfId="0" applyNumberFormat="1" applyFont="1" applyAlignment="1">
      <alignment vertical="center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4" t="s">
        <v>84</v>
      </c>
      <c r="C2" s="224"/>
      <c r="D2" s="215" t="s">
        <v>244</v>
      </c>
      <c r="E2" s="219" t="s">
        <v>238</v>
      </c>
    </row>
    <row r="3" spans="2:5" s="218" customFormat="1">
      <c r="B3" s="225" t="s">
        <v>245</v>
      </c>
      <c r="C3" s="225"/>
      <c r="D3" s="225"/>
      <c r="E3" s="225"/>
    </row>
    <row r="4" spans="2:5">
      <c r="B4" s="132"/>
      <c r="C4" s="132"/>
    </row>
    <row r="5" spans="2:5" ht="18" customHeight="1">
      <c r="B5" s="133"/>
      <c r="C5" s="226" t="s">
        <v>85</v>
      </c>
      <c r="D5" s="227"/>
      <c r="E5" s="227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2" t="s">
        <v>90</v>
      </c>
      <c r="D9" s="222"/>
      <c r="E9" s="222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9803830.9400000032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54944962.880000003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112096929.49999973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7541208.9694000091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563656.94000000006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7564917.9900000039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63379197.360292606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1917898.78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3828175.8199999975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1900477.6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2110454.5499999993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3441406.6421578573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269093117.97185028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2" t="s">
        <v>128</v>
      </c>
      <c r="D30" s="222"/>
      <c r="E30" s="222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169177342.78507003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31183259.193806734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852741.82899999991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510700.83935922198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1847475.8215999999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7896273.4199999999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7966158.8964066654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219433952.78524262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2" t="s">
        <v>151</v>
      </c>
      <c r="D43" s="222"/>
      <c r="E43" s="222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6939854.1981813768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2723347.2161252396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49659165.644306615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269093118.42954922</v>
      </c>
    </row>
    <row r="54" spans="2:5">
      <c r="C54" s="223"/>
      <c r="D54" s="223"/>
      <c r="E54" s="223"/>
    </row>
    <row r="55" spans="2:5">
      <c r="C55" s="221"/>
      <c r="D55" s="221"/>
      <c r="E55" s="221"/>
    </row>
    <row r="56" spans="2:5">
      <c r="C56" s="223"/>
      <c r="D56" s="223"/>
      <c r="E56" s="223"/>
    </row>
    <row r="57" spans="2:5">
      <c r="C57" s="221"/>
      <c r="D57" s="221"/>
      <c r="E57" s="221"/>
    </row>
    <row r="58" spans="2:5" ht="15" customHeight="1">
      <c r="C58" s="223"/>
      <c r="D58" s="223"/>
      <c r="E58" s="223"/>
    </row>
    <row r="59" spans="2:5">
      <c r="C59" s="221"/>
      <c r="D59" s="221"/>
      <c r="E59" s="221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7" activePane="bottomLeft" state="frozen"/>
      <selection activeCell="C120" sqref="C120"/>
      <selection pane="bottomLeft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30" t="s">
        <v>84</v>
      </c>
      <c r="C1" s="230"/>
      <c r="D1" s="178" t="s">
        <v>244</v>
      </c>
      <c r="E1" s="216" t="s">
        <v>239</v>
      </c>
    </row>
    <row r="2" spans="2:5" ht="15" customHeight="1">
      <c r="B2" s="230" t="s">
        <v>246</v>
      </c>
      <c r="C2" s="230"/>
      <c r="D2" s="230"/>
      <c r="E2" s="230"/>
    </row>
    <row r="3" spans="2:5" ht="15" customHeight="1"/>
    <row r="4" spans="2:5" s="179" customFormat="1" ht="12.75" customHeight="1">
      <c r="D4" s="231" t="s">
        <v>168</v>
      </c>
      <c r="E4" s="231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28" t="s">
        <v>169</v>
      </c>
      <c r="D8" s="228"/>
      <c r="E8" s="228"/>
    </row>
    <row r="9" spans="2:5" ht="15" customHeight="1">
      <c r="B9" s="184" t="s">
        <v>91</v>
      </c>
      <c r="C9" s="185">
        <v>1</v>
      </c>
      <c r="D9" s="186" t="s">
        <v>170</v>
      </c>
      <c r="E9" s="187">
        <v>86689538.737645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38182098.595828488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34823974.396497473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21762641.033471972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35446106.77879101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33531700.370000001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12908042.109999998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10911690.919999987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5942543.4700000063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622076.44100000022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24970729.268999986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1770262.735700038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12245640.245491061</v>
      </c>
    </row>
    <row r="23" spans="2:7" ht="9" customHeight="1">
      <c r="C23" s="163"/>
      <c r="D23" s="198"/>
      <c r="E23" s="165"/>
    </row>
    <row r="24" spans="2:7" ht="15" customHeight="1" thickBot="1">
      <c r="C24" s="228" t="s">
        <v>184</v>
      </c>
      <c r="D24" s="228"/>
      <c r="E24" s="228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2277977.1027070004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579709.30523719999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15679.536283637863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-25901.349110711308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1656686.9120754511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602842.91999999993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264641.73000000004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150925.2199999998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19515.109999999986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469611.2999999997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-940787.32630003791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246288.28577541339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12491928.531266475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28" t="s">
        <v>195</v>
      </c>
      <c r="E45" s="228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28" t="s">
        <v>200</v>
      </c>
      <c r="D51" s="228"/>
      <c r="E51" s="228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1599811.5199999998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0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304284.83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362.47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1904458.8199999998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29" t="s">
        <v>216</v>
      </c>
      <c r="D63" s="229"/>
      <c r="E63" s="229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7814391.209999999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3113140.9099999992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17817.354287499998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354680.01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5539.2400000000007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-367471.42998726014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2723347.1969917165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0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2723347.1969917165</v>
      </c>
    </row>
    <row r="75" spans="2:5">
      <c r="D75" s="198"/>
    </row>
    <row r="76" spans="2:5">
      <c r="C76" s="223"/>
      <c r="D76" s="223"/>
      <c r="E76" s="223"/>
    </row>
    <row r="77" spans="2:5">
      <c r="C77" s="221"/>
      <c r="D77" s="221"/>
      <c r="E77" s="221"/>
    </row>
    <row r="78" spans="2:5">
      <c r="C78" s="223"/>
      <c r="D78" s="223"/>
      <c r="E78" s="223"/>
    </row>
    <row r="79" spans="2:5">
      <c r="C79" s="221"/>
      <c r="D79" s="221"/>
      <c r="E79" s="221"/>
    </row>
    <row r="80" spans="2:5">
      <c r="C80" s="223"/>
      <c r="D80" s="223"/>
      <c r="E80" s="223"/>
    </row>
    <row r="81" spans="3:5">
      <c r="C81" s="221"/>
      <c r="D81" s="221"/>
      <c r="E81" s="221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32" t="s">
        <v>237</v>
      </c>
      <c r="B1" s="232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7" t="s">
        <v>82</v>
      </c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C6" s="249" t="s">
        <v>83</v>
      </c>
      <c r="AD6" s="249"/>
      <c r="AE6" s="249"/>
      <c r="AF6" s="249"/>
      <c r="AG6" s="249"/>
      <c r="AH6" s="249"/>
      <c r="AI6" s="249"/>
      <c r="AJ6" s="249"/>
      <c r="AK6" s="249"/>
      <c r="AL6" s="249"/>
    </row>
    <row r="7" spans="1:38" ht="15.75" customHeight="1" thickBot="1"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C7" s="250"/>
      <c r="AD7" s="250"/>
      <c r="AE7" s="250"/>
      <c r="AF7" s="250"/>
      <c r="AG7" s="250"/>
      <c r="AH7" s="250"/>
      <c r="AI7" s="250"/>
      <c r="AJ7" s="250"/>
      <c r="AK7" s="250"/>
      <c r="AL7" s="250"/>
    </row>
    <row r="8" spans="1:38" ht="89.25" customHeight="1">
      <c r="A8" s="233" t="s">
        <v>23</v>
      </c>
      <c r="B8" s="236" t="s">
        <v>70</v>
      </c>
      <c r="C8" s="241" t="s">
        <v>22</v>
      </c>
      <c r="D8" s="242"/>
      <c r="E8" s="242"/>
      <c r="F8" s="242"/>
      <c r="G8" s="242"/>
      <c r="H8" s="253" t="s">
        <v>240</v>
      </c>
      <c r="I8" s="242" t="s">
        <v>71</v>
      </c>
      <c r="J8" s="242"/>
      <c r="K8" s="242" t="s">
        <v>72</v>
      </c>
      <c r="L8" s="242"/>
      <c r="M8" s="242"/>
      <c r="N8" s="242"/>
      <c r="O8" s="242"/>
      <c r="P8" s="242" t="s">
        <v>73</v>
      </c>
      <c r="Q8" s="242"/>
      <c r="R8" s="242" t="s">
        <v>74</v>
      </c>
      <c r="S8" s="242"/>
      <c r="T8" s="242"/>
      <c r="U8" s="242"/>
      <c r="V8" s="242"/>
      <c r="W8" s="242"/>
      <c r="X8" s="242"/>
      <c r="Y8" s="242"/>
      <c r="Z8" s="242" t="s">
        <v>77</v>
      </c>
      <c r="AA8" s="236"/>
      <c r="AC8" s="256" t="s">
        <v>71</v>
      </c>
      <c r="AD8" s="242"/>
      <c r="AE8" s="242" t="s">
        <v>72</v>
      </c>
      <c r="AF8" s="242"/>
      <c r="AG8" s="242" t="s">
        <v>78</v>
      </c>
      <c r="AH8" s="242"/>
      <c r="AI8" s="242" t="s">
        <v>79</v>
      </c>
      <c r="AJ8" s="242"/>
      <c r="AK8" s="242" t="s">
        <v>77</v>
      </c>
      <c r="AL8" s="236"/>
    </row>
    <row r="9" spans="1:38" ht="50.25" customHeight="1">
      <c r="A9" s="234"/>
      <c r="B9" s="237"/>
      <c r="C9" s="239" t="s">
        <v>15</v>
      </c>
      <c r="D9" s="240"/>
      <c r="E9" s="240"/>
      <c r="F9" s="240"/>
      <c r="G9" s="11" t="s">
        <v>16</v>
      </c>
      <c r="H9" s="254"/>
      <c r="I9" s="243" t="s">
        <v>0</v>
      </c>
      <c r="J9" s="243" t="s">
        <v>1</v>
      </c>
      <c r="K9" s="240" t="s">
        <v>0</v>
      </c>
      <c r="L9" s="240"/>
      <c r="M9" s="240"/>
      <c r="N9" s="240"/>
      <c r="O9" s="11" t="s">
        <v>1</v>
      </c>
      <c r="P9" s="243" t="s">
        <v>80</v>
      </c>
      <c r="Q9" s="243" t="s">
        <v>81</v>
      </c>
      <c r="R9" s="240" t="s">
        <v>75</v>
      </c>
      <c r="S9" s="240"/>
      <c r="T9" s="240"/>
      <c r="U9" s="240"/>
      <c r="V9" s="240" t="s">
        <v>76</v>
      </c>
      <c r="W9" s="240"/>
      <c r="X9" s="240"/>
      <c r="Y9" s="240"/>
      <c r="Z9" s="243" t="s">
        <v>17</v>
      </c>
      <c r="AA9" s="251" t="s">
        <v>18</v>
      </c>
      <c r="AC9" s="257" t="s">
        <v>0</v>
      </c>
      <c r="AD9" s="243" t="s">
        <v>1</v>
      </c>
      <c r="AE9" s="243" t="s">
        <v>0</v>
      </c>
      <c r="AF9" s="243" t="s">
        <v>1</v>
      </c>
      <c r="AG9" s="243" t="s">
        <v>80</v>
      </c>
      <c r="AH9" s="243" t="s">
        <v>81</v>
      </c>
      <c r="AI9" s="243" t="s">
        <v>75</v>
      </c>
      <c r="AJ9" s="243" t="s">
        <v>76</v>
      </c>
      <c r="AK9" s="243" t="s">
        <v>17</v>
      </c>
      <c r="AL9" s="251" t="s">
        <v>18</v>
      </c>
    </row>
    <row r="10" spans="1:38" ht="102.75" customHeight="1" thickBot="1">
      <c r="A10" s="235"/>
      <c r="B10" s="238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5"/>
      <c r="I10" s="244"/>
      <c r="J10" s="244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44"/>
      <c r="Q10" s="244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44"/>
      <c r="AA10" s="252"/>
      <c r="AC10" s="258"/>
      <c r="AD10" s="244"/>
      <c r="AE10" s="244"/>
      <c r="AF10" s="244"/>
      <c r="AG10" s="244"/>
      <c r="AH10" s="244"/>
      <c r="AI10" s="244"/>
      <c r="AJ10" s="244"/>
      <c r="AK10" s="244"/>
      <c r="AL10" s="252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599969</v>
      </c>
      <c r="D11" s="87">
        <f t="shared" si="0"/>
        <v>1810</v>
      </c>
      <c r="E11" s="87">
        <f t="shared" si="0"/>
        <v>33037</v>
      </c>
      <c r="F11" s="87">
        <f t="shared" si="0"/>
        <v>634816</v>
      </c>
      <c r="G11" s="87">
        <f t="shared" si="0"/>
        <v>51496</v>
      </c>
      <c r="H11" s="44"/>
      <c r="I11" s="87">
        <f t="shared" si="0"/>
        <v>2114897.2260429999</v>
      </c>
      <c r="J11" s="87">
        <f t="shared" si="0"/>
        <v>591509.03704700002</v>
      </c>
      <c r="K11" s="87">
        <f t="shared" si="0"/>
        <v>1766870.7501760002</v>
      </c>
      <c r="L11" s="87">
        <f t="shared" si="0"/>
        <v>213572.81253100003</v>
      </c>
      <c r="M11" s="87">
        <f t="shared" si="0"/>
        <v>103976.1</v>
      </c>
      <c r="N11" s="72">
        <f>SUM(N12:N15)</f>
        <v>2084419.6627070003</v>
      </c>
      <c r="O11" s="87">
        <f t="shared" si="0"/>
        <v>579709.30523719999</v>
      </c>
      <c r="P11" s="87">
        <f t="shared" si="0"/>
        <v>2068740.1264233622</v>
      </c>
      <c r="Q11" s="87">
        <f t="shared" si="0"/>
        <v>1463129.4720754509</v>
      </c>
      <c r="R11" s="87">
        <f t="shared" si="0"/>
        <v>399367.20999999996</v>
      </c>
      <c r="S11" s="87">
        <f t="shared" si="0"/>
        <v>112544</v>
      </c>
      <c r="T11" s="87">
        <f t="shared" si="0"/>
        <v>42000</v>
      </c>
      <c r="U11" s="63">
        <f t="shared" si="0"/>
        <v>553911.21</v>
      </c>
      <c r="V11" s="87">
        <f t="shared" si="0"/>
        <v>203435.78724217942</v>
      </c>
      <c r="W11" s="87">
        <f t="shared" si="0"/>
        <v>63900.000244177383</v>
      </c>
      <c r="X11" s="87">
        <f t="shared" si="0"/>
        <v>21933.692513643113</v>
      </c>
      <c r="Y11" s="63">
        <f>SUM(Y12:Y15)</f>
        <v>289269.47999999992</v>
      </c>
      <c r="Z11" s="87">
        <f t="shared" si="0"/>
        <v>699599.72</v>
      </c>
      <c r="AA11" s="88">
        <f t="shared" si="0"/>
        <v>415442.87999999995</v>
      </c>
      <c r="AC11" s="86">
        <f t="shared" si="0"/>
        <v>193557.44</v>
      </c>
      <c r="AD11" s="87">
        <f t="shared" si="0"/>
        <v>0</v>
      </c>
      <c r="AE11" s="87">
        <f t="shared" si="0"/>
        <v>193557.44</v>
      </c>
      <c r="AF11" s="87">
        <f t="shared" si="0"/>
        <v>0</v>
      </c>
      <c r="AG11" s="87">
        <f t="shared" si="0"/>
        <v>193557.44</v>
      </c>
      <c r="AH11" s="87">
        <f t="shared" si="0"/>
        <v>193557.44</v>
      </c>
      <c r="AI11" s="87">
        <f t="shared" si="0"/>
        <v>48931.71</v>
      </c>
      <c r="AJ11" s="87">
        <f t="shared" si="0"/>
        <v>0</v>
      </c>
      <c r="AK11" s="87">
        <f t="shared" si="0"/>
        <v>54168.42</v>
      </c>
      <c r="AL11" s="88">
        <f t="shared" si="0"/>
        <v>54168.42</v>
      </c>
    </row>
    <row r="12" spans="1:38" s="4" customFormat="1" ht="25" customHeight="1">
      <c r="A12" s="16"/>
      <c r="B12" s="36" t="s">
        <v>26</v>
      </c>
      <c r="C12" s="122">
        <v>599969</v>
      </c>
      <c r="D12" s="90">
        <v>1810</v>
      </c>
      <c r="E12" s="90">
        <v>33037</v>
      </c>
      <c r="F12" s="59">
        <f>SUM(C12:E12)</f>
        <v>634816</v>
      </c>
      <c r="G12" s="90">
        <v>51496</v>
      </c>
      <c r="H12" s="43"/>
      <c r="I12" s="90">
        <v>2114897.2260429999</v>
      </c>
      <c r="J12" s="90">
        <v>591509.03704700002</v>
      </c>
      <c r="K12" s="90">
        <v>1766870.7501760002</v>
      </c>
      <c r="L12" s="90">
        <v>213572.81253100003</v>
      </c>
      <c r="M12" s="90">
        <v>103976.1</v>
      </c>
      <c r="N12" s="73">
        <f>SUM(K12:M12)</f>
        <v>2084419.6627070003</v>
      </c>
      <c r="O12" s="90">
        <v>579709.30523719999</v>
      </c>
      <c r="P12" s="90">
        <v>2068740.1264233622</v>
      </c>
      <c r="Q12" s="90">
        <v>1463129.4720754509</v>
      </c>
      <c r="R12" s="90">
        <v>399367.20999999996</v>
      </c>
      <c r="S12" s="90">
        <v>112544</v>
      </c>
      <c r="T12" s="90">
        <v>42000</v>
      </c>
      <c r="U12" s="59">
        <f>SUM(R12:T12)</f>
        <v>553911.21</v>
      </c>
      <c r="V12" s="90">
        <v>203435.78724217942</v>
      </c>
      <c r="W12" s="90">
        <v>63900.000244177383</v>
      </c>
      <c r="X12" s="90">
        <v>21933.692513643113</v>
      </c>
      <c r="Y12" s="59">
        <f>SUM(V12:X12)</f>
        <v>289269.47999999992</v>
      </c>
      <c r="Z12" s="90">
        <v>699599.72</v>
      </c>
      <c r="AA12" s="91">
        <v>415442.87999999995</v>
      </c>
      <c r="AC12" s="89">
        <v>193557.44</v>
      </c>
      <c r="AD12" s="90">
        <v>0</v>
      </c>
      <c r="AE12" s="90">
        <v>193557.44</v>
      </c>
      <c r="AF12" s="90">
        <v>0</v>
      </c>
      <c r="AG12" s="90">
        <v>193557.44</v>
      </c>
      <c r="AH12" s="90">
        <v>193557.44</v>
      </c>
      <c r="AI12" s="90">
        <v>48931.71</v>
      </c>
      <c r="AJ12" s="90">
        <v>0</v>
      </c>
      <c r="AK12" s="90">
        <v>54168.42</v>
      </c>
      <c r="AL12" s="91">
        <v>54168.42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24157</v>
      </c>
      <c r="D16" s="99">
        <v>33837</v>
      </c>
      <c r="E16" s="99">
        <v>357</v>
      </c>
      <c r="F16" s="62">
        <f>SUM(C16:E16)</f>
        <v>58351</v>
      </c>
      <c r="G16" s="99">
        <v>68992</v>
      </c>
      <c r="H16" s="44"/>
      <c r="I16" s="99">
        <v>897324.04238799994</v>
      </c>
      <c r="J16" s="99">
        <v>22955.5</v>
      </c>
      <c r="K16" s="99">
        <v>514339.38238800003</v>
      </c>
      <c r="L16" s="99">
        <v>370448.66</v>
      </c>
      <c r="M16" s="99">
        <v>0</v>
      </c>
      <c r="N16" s="76">
        <f>SUM(K16:M16)</f>
        <v>884788.04238800006</v>
      </c>
      <c r="O16" s="99">
        <v>22038</v>
      </c>
      <c r="P16" s="99">
        <v>949048.21807674388</v>
      </c>
      <c r="Q16" s="99">
        <v>930865.45058316598</v>
      </c>
      <c r="R16" s="99">
        <v>128153.82999999999</v>
      </c>
      <c r="S16" s="99">
        <v>34201.57</v>
      </c>
      <c r="T16" s="99">
        <v>0</v>
      </c>
      <c r="U16" s="62">
        <f>SUM(R16:T16)</f>
        <v>162355.4</v>
      </c>
      <c r="V16" s="99">
        <v>125349.05550110867</v>
      </c>
      <c r="W16" s="99">
        <v>33453.03449889132</v>
      </c>
      <c r="X16" s="99">
        <v>0</v>
      </c>
      <c r="Y16" s="62">
        <f>SUM(V16:X16)</f>
        <v>158802.09</v>
      </c>
      <c r="Z16" s="99">
        <v>117242.37999999999</v>
      </c>
      <c r="AA16" s="100">
        <v>112889.06999999999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58602</v>
      </c>
      <c r="D17" s="87">
        <f>SUM(D18:D19)</f>
        <v>3617</v>
      </c>
      <c r="E17" s="87">
        <f>SUM(E18:E19)</f>
        <v>15</v>
      </c>
      <c r="F17" s="63">
        <f>SUM(F18:F19)</f>
        <v>62234</v>
      </c>
      <c r="G17" s="87">
        <f>SUM(G18:G19)</f>
        <v>102362</v>
      </c>
      <c r="H17" s="47"/>
      <c r="I17" s="87">
        <f t="shared" ref="I17:AA17" si="1">SUM(I18:I19)</f>
        <v>705109.14776999992</v>
      </c>
      <c r="J17" s="87">
        <f t="shared" si="1"/>
        <v>28997.315643941598</v>
      </c>
      <c r="K17" s="87">
        <f t="shared" si="1"/>
        <v>567150.81484199991</v>
      </c>
      <c r="L17" s="87">
        <f t="shared" si="1"/>
        <v>114988.80095400001</v>
      </c>
      <c r="M17" s="87">
        <f t="shared" si="1"/>
        <v>0</v>
      </c>
      <c r="N17" s="72">
        <f t="shared" si="1"/>
        <v>682139.615796</v>
      </c>
      <c r="O17" s="87">
        <f t="shared" si="1"/>
        <v>28997.315643941598</v>
      </c>
      <c r="P17" s="87">
        <f t="shared" si="1"/>
        <v>518391.92910846433</v>
      </c>
      <c r="Q17" s="87">
        <f t="shared" si="1"/>
        <v>423725.46367588337</v>
      </c>
      <c r="R17" s="87">
        <f t="shared" si="1"/>
        <v>70712.791629002226</v>
      </c>
      <c r="S17" s="87">
        <f t="shared" si="1"/>
        <v>256.00837100000001</v>
      </c>
      <c r="T17" s="87">
        <f t="shared" si="1"/>
        <v>0</v>
      </c>
      <c r="U17" s="63">
        <f t="shared" si="1"/>
        <v>70968.800000002229</v>
      </c>
      <c r="V17" s="87">
        <f t="shared" si="1"/>
        <v>29313.731629004011</v>
      </c>
      <c r="W17" s="87">
        <f t="shared" si="1"/>
        <v>256.00837100000001</v>
      </c>
      <c r="X17" s="87">
        <f t="shared" si="1"/>
        <v>0</v>
      </c>
      <c r="Y17" s="63">
        <f t="shared" si="1"/>
        <v>29569.740000004011</v>
      </c>
      <c r="Z17" s="87">
        <f t="shared" si="1"/>
        <v>53853.130000002231</v>
      </c>
      <c r="AA17" s="88">
        <f t="shared" si="1"/>
        <v>12321.830000004022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55649</v>
      </c>
      <c r="D18" s="102">
        <v>84</v>
      </c>
      <c r="E18" s="102">
        <v>15</v>
      </c>
      <c r="F18" s="64">
        <f>SUM(C18:E18)</f>
        <v>55748</v>
      </c>
      <c r="G18" s="102">
        <v>82303</v>
      </c>
      <c r="H18" s="46"/>
      <c r="I18" s="102">
        <v>437803.69846300001</v>
      </c>
      <c r="J18" s="102">
        <v>28997.278462999999</v>
      </c>
      <c r="K18" s="102">
        <v>434179.91846299998</v>
      </c>
      <c r="L18" s="102">
        <v>0</v>
      </c>
      <c r="M18" s="102">
        <v>0</v>
      </c>
      <c r="N18" s="77">
        <f>SUM(K18:M18)</f>
        <v>434179.91846299998</v>
      </c>
      <c r="O18" s="102">
        <v>28997.278462999999</v>
      </c>
      <c r="P18" s="102">
        <v>307045.78208036418</v>
      </c>
      <c r="Q18" s="102">
        <v>212379.35382872482</v>
      </c>
      <c r="R18" s="102">
        <v>42300.790000002227</v>
      </c>
      <c r="S18" s="102">
        <v>0</v>
      </c>
      <c r="T18" s="102">
        <v>0</v>
      </c>
      <c r="U18" s="64">
        <f>SUM(R18:T18)</f>
        <v>42300.790000002227</v>
      </c>
      <c r="V18" s="102">
        <v>901.73000000401225</v>
      </c>
      <c r="W18" s="102">
        <v>0</v>
      </c>
      <c r="X18" s="102">
        <v>0</v>
      </c>
      <c r="Y18" s="64">
        <f>SUM(V18:X18)</f>
        <v>901.73000000401225</v>
      </c>
      <c r="Z18" s="102">
        <v>25185.120000002236</v>
      </c>
      <c r="AA18" s="103">
        <v>-16346.179999995977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2953</v>
      </c>
      <c r="D19" s="105">
        <v>3533</v>
      </c>
      <c r="E19" s="105">
        <v>0</v>
      </c>
      <c r="F19" s="65">
        <f>SUM(C19:E19)</f>
        <v>6486</v>
      </c>
      <c r="G19" s="105">
        <v>20059</v>
      </c>
      <c r="H19" s="45"/>
      <c r="I19" s="105">
        <v>267305.44930699997</v>
      </c>
      <c r="J19" s="105">
        <v>3.7180941600000003E-2</v>
      </c>
      <c r="K19" s="105">
        <v>132970.89637899998</v>
      </c>
      <c r="L19" s="105">
        <v>114988.80095400001</v>
      </c>
      <c r="M19" s="105">
        <v>0</v>
      </c>
      <c r="N19" s="78">
        <f>SUM(K19:M19)</f>
        <v>247959.69733299999</v>
      </c>
      <c r="O19" s="105">
        <v>3.7180941600000003E-2</v>
      </c>
      <c r="P19" s="105">
        <v>211346.14702810015</v>
      </c>
      <c r="Q19" s="105">
        <v>211346.10984715854</v>
      </c>
      <c r="R19" s="105">
        <v>28412.001628999999</v>
      </c>
      <c r="S19" s="105">
        <v>256.00837100000001</v>
      </c>
      <c r="T19" s="105">
        <v>0</v>
      </c>
      <c r="U19" s="65">
        <f>SUM(R19:T19)</f>
        <v>28668.01</v>
      </c>
      <c r="V19" s="105">
        <v>28412.001628999999</v>
      </c>
      <c r="W19" s="105">
        <v>256.00837100000001</v>
      </c>
      <c r="X19" s="105">
        <v>0</v>
      </c>
      <c r="Y19" s="65">
        <f>SUM(V19:X19)</f>
        <v>28668.01</v>
      </c>
      <c r="Z19" s="105">
        <v>28668.01</v>
      </c>
      <c r="AA19" s="106">
        <v>28668.01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27229</v>
      </c>
      <c r="D20" s="108">
        <v>11518</v>
      </c>
      <c r="E20" s="108">
        <v>73032</v>
      </c>
      <c r="F20" s="66">
        <f>SUM(C20:E20)</f>
        <v>111779</v>
      </c>
      <c r="G20" s="108">
        <v>183998</v>
      </c>
      <c r="H20" s="44"/>
      <c r="I20" s="108">
        <v>66672756.082451999</v>
      </c>
      <c r="J20" s="108">
        <v>31264049.441448577</v>
      </c>
      <c r="K20" s="108">
        <v>19435317.510752004</v>
      </c>
      <c r="L20" s="108">
        <v>9058632.9992999993</v>
      </c>
      <c r="M20" s="108">
        <v>36031975.210000001</v>
      </c>
      <c r="N20" s="79">
        <f>SUM(K20:M20)</f>
        <v>64525925.720052004</v>
      </c>
      <c r="O20" s="108">
        <v>31264049.441448577</v>
      </c>
      <c r="P20" s="108">
        <v>30765807.916247264</v>
      </c>
      <c r="Q20" s="108">
        <v>21672551.397365041</v>
      </c>
      <c r="R20" s="108">
        <v>9083396.1134000011</v>
      </c>
      <c r="S20" s="108">
        <v>4263123.6807000004</v>
      </c>
      <c r="T20" s="108">
        <v>6713895.1858999999</v>
      </c>
      <c r="U20" s="66">
        <f>SUM(R20:T20)</f>
        <v>20060414.98</v>
      </c>
      <c r="V20" s="108">
        <v>5240768.0094448775</v>
      </c>
      <c r="W20" s="108">
        <v>2459657.3712292528</v>
      </c>
      <c r="X20" s="108">
        <v>3873657.6793258712</v>
      </c>
      <c r="Y20" s="66">
        <f>SUM(V20:X20)</f>
        <v>11574083.060000002</v>
      </c>
      <c r="Z20" s="108">
        <v>23754994</v>
      </c>
      <c r="AA20" s="109">
        <v>16893249.800000001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4290</v>
      </c>
      <c r="D21" s="87">
        <f t="shared" si="3"/>
        <v>4050</v>
      </c>
      <c r="E21" s="87">
        <f t="shared" si="3"/>
        <v>0</v>
      </c>
      <c r="F21" s="63">
        <f t="shared" si="3"/>
        <v>8340</v>
      </c>
      <c r="G21" s="87">
        <f t="shared" si="3"/>
        <v>26227</v>
      </c>
      <c r="H21" s="87">
        <f t="shared" si="3"/>
        <v>8340</v>
      </c>
      <c r="I21" s="87">
        <f t="shared" si="3"/>
        <v>10144003.935653999</v>
      </c>
      <c r="J21" s="87">
        <f t="shared" si="3"/>
        <v>475419.00102940307</v>
      </c>
      <c r="K21" s="87">
        <f t="shared" si="3"/>
        <v>4429852.395513</v>
      </c>
      <c r="L21" s="87">
        <f t="shared" si="3"/>
        <v>4730041.3574419999</v>
      </c>
      <c r="M21" s="87">
        <f t="shared" si="3"/>
        <v>0</v>
      </c>
      <c r="N21" s="72">
        <f t="shared" si="3"/>
        <v>9159893.7529550008</v>
      </c>
      <c r="O21" s="87">
        <f t="shared" si="3"/>
        <v>475419.00102940307</v>
      </c>
      <c r="P21" s="87">
        <f t="shared" si="3"/>
        <v>8919435.8907613494</v>
      </c>
      <c r="Q21" s="87">
        <f t="shared" si="3"/>
        <v>8788477.9694327023</v>
      </c>
      <c r="R21" s="87">
        <f t="shared" si="3"/>
        <v>2442299.3315879977</v>
      </c>
      <c r="S21" s="87">
        <f t="shared" si="3"/>
        <v>4030648.9684120002</v>
      </c>
      <c r="T21" s="87">
        <f t="shared" si="3"/>
        <v>0</v>
      </c>
      <c r="U21" s="63">
        <f t="shared" si="3"/>
        <v>6472948.299999998</v>
      </c>
      <c r="V21" s="87">
        <f t="shared" si="3"/>
        <v>2442101.4427589532</v>
      </c>
      <c r="W21" s="87">
        <f t="shared" si="3"/>
        <v>4030289.6772410446</v>
      </c>
      <c r="X21" s="87">
        <f t="shared" si="3"/>
        <v>0</v>
      </c>
      <c r="Y21" s="63">
        <f t="shared" si="3"/>
        <v>6472391.1199999973</v>
      </c>
      <c r="Z21" s="87">
        <f t="shared" si="3"/>
        <v>5880308.5099999979</v>
      </c>
      <c r="AA21" s="88">
        <f t="shared" si="3"/>
        <v>5416251.4199999981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4290</v>
      </c>
      <c r="D22" s="90">
        <v>4050</v>
      </c>
      <c r="E22" s="90">
        <v>0</v>
      </c>
      <c r="F22" s="59">
        <f>SUM(C22:E22)</f>
        <v>8340</v>
      </c>
      <c r="G22" s="90">
        <v>26227</v>
      </c>
      <c r="H22" s="90">
        <v>8340</v>
      </c>
      <c r="I22" s="90">
        <v>10144003.935653999</v>
      </c>
      <c r="J22" s="90">
        <v>475419.00102940307</v>
      </c>
      <c r="K22" s="90">
        <v>4429852.395513</v>
      </c>
      <c r="L22" s="90">
        <v>4730041.3574419999</v>
      </c>
      <c r="M22" s="90">
        <v>0</v>
      </c>
      <c r="N22" s="73">
        <f>SUM(K22:M22)</f>
        <v>9159893.7529550008</v>
      </c>
      <c r="O22" s="90">
        <v>475419.00102940307</v>
      </c>
      <c r="P22" s="90">
        <v>8919435.8907613494</v>
      </c>
      <c r="Q22" s="90">
        <v>8788477.9694327023</v>
      </c>
      <c r="R22" s="90">
        <v>2442299.3315879977</v>
      </c>
      <c r="S22" s="90">
        <v>4030648.9684120002</v>
      </c>
      <c r="T22" s="90">
        <v>0</v>
      </c>
      <c r="U22" s="59">
        <f>SUM(R22:T22)</f>
        <v>6472948.299999998</v>
      </c>
      <c r="V22" s="90">
        <v>2442101.4427589532</v>
      </c>
      <c r="W22" s="90">
        <v>4030289.6772410446</v>
      </c>
      <c r="X22" s="90">
        <v>0</v>
      </c>
      <c r="Y22" s="59">
        <f>SUM(V22:X22)</f>
        <v>6472391.1199999973</v>
      </c>
      <c r="Z22" s="90">
        <v>5880308.5099999979</v>
      </c>
      <c r="AA22" s="91">
        <v>5416251.4199999981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6838</v>
      </c>
      <c r="D24" s="111">
        <f t="shared" si="5"/>
        <v>194392</v>
      </c>
      <c r="E24" s="111">
        <f t="shared" si="5"/>
        <v>0</v>
      </c>
      <c r="F24" s="67">
        <f t="shared" si="5"/>
        <v>201230</v>
      </c>
      <c r="G24" s="111">
        <f t="shared" si="5"/>
        <v>94861</v>
      </c>
      <c r="H24" s="111">
        <f t="shared" si="5"/>
        <v>201195</v>
      </c>
      <c r="I24" s="111">
        <f t="shared" si="5"/>
        <v>2335205.3034000001</v>
      </c>
      <c r="J24" s="111">
        <f t="shared" si="5"/>
        <v>257629.9811673403</v>
      </c>
      <c r="K24" s="111">
        <f t="shared" si="5"/>
        <v>935681.89903573669</v>
      </c>
      <c r="L24" s="111">
        <f t="shared" si="5"/>
        <v>1203063.5597682633</v>
      </c>
      <c r="M24" s="111">
        <f t="shared" si="5"/>
        <v>0</v>
      </c>
      <c r="N24" s="14">
        <f t="shared" si="5"/>
        <v>2138745.4588040002</v>
      </c>
      <c r="O24" s="111">
        <f t="shared" si="5"/>
        <v>245824.482267563</v>
      </c>
      <c r="P24" s="111">
        <f t="shared" si="5"/>
        <v>1985231.4321628769</v>
      </c>
      <c r="Q24" s="111">
        <f t="shared" si="5"/>
        <v>1869192.372728768</v>
      </c>
      <c r="R24" s="111">
        <f t="shared" si="5"/>
        <v>580454.57108992967</v>
      </c>
      <c r="S24" s="111">
        <f t="shared" si="5"/>
        <v>729082.09891007026</v>
      </c>
      <c r="T24" s="111">
        <f t="shared" si="5"/>
        <v>0</v>
      </c>
      <c r="U24" s="67">
        <f t="shared" si="5"/>
        <v>1309536.67</v>
      </c>
      <c r="V24" s="111">
        <f t="shared" si="5"/>
        <v>536562.32108992967</v>
      </c>
      <c r="W24" s="111">
        <f t="shared" si="5"/>
        <v>729082.09891007026</v>
      </c>
      <c r="X24" s="111">
        <f t="shared" si="5"/>
        <v>0</v>
      </c>
      <c r="Y24" s="67">
        <f t="shared" si="5"/>
        <v>1265644.42</v>
      </c>
      <c r="Z24" s="111">
        <f t="shared" si="5"/>
        <v>1123380.3599999999</v>
      </c>
      <c r="AA24" s="112">
        <f t="shared" si="5"/>
        <v>1181178.6499999999</v>
      </c>
      <c r="AC24" s="110">
        <f t="shared" ref="AC24:AL24" si="6">SUM(AC25:AC27)</f>
        <v>426.90467999999998</v>
      </c>
      <c r="AD24" s="111">
        <f t="shared" si="6"/>
        <v>0</v>
      </c>
      <c r="AE24" s="111">
        <f t="shared" si="6"/>
        <v>426.90467999999998</v>
      </c>
      <c r="AF24" s="111">
        <f t="shared" si="6"/>
        <v>0</v>
      </c>
      <c r="AG24" s="111">
        <f t="shared" si="6"/>
        <v>1177.1912366030404</v>
      </c>
      <c r="AH24" s="111">
        <f t="shared" si="6"/>
        <v>1177.1912366030404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2280</v>
      </c>
      <c r="D25" s="90">
        <v>189469</v>
      </c>
      <c r="E25" s="90">
        <v>0</v>
      </c>
      <c r="F25" s="59">
        <f>SUM(C25:E25)</f>
        <v>191749</v>
      </c>
      <c r="G25" s="90">
        <v>65802</v>
      </c>
      <c r="H25" s="90">
        <v>191749</v>
      </c>
      <c r="I25" s="90">
        <v>487169.47</v>
      </c>
      <c r="J25" s="90">
        <v>0</v>
      </c>
      <c r="K25" s="90">
        <v>16864.257894736715</v>
      </c>
      <c r="L25" s="90">
        <v>470304.84210526326</v>
      </c>
      <c r="M25" s="90">
        <v>0</v>
      </c>
      <c r="N25" s="73">
        <f>SUM(K25:M25)</f>
        <v>487169.1</v>
      </c>
      <c r="O25" s="90">
        <v>0</v>
      </c>
      <c r="P25" s="90">
        <v>495148.88727272721</v>
      </c>
      <c r="Q25" s="90">
        <v>495148.88727272721</v>
      </c>
      <c r="R25" s="90">
        <v>3712.6687719298352</v>
      </c>
      <c r="S25" s="90">
        <v>73711.101228070183</v>
      </c>
      <c r="T25" s="90">
        <v>0</v>
      </c>
      <c r="U25" s="59">
        <f>SUM(R25:T25)</f>
        <v>77423.770000000019</v>
      </c>
      <c r="V25" s="90">
        <v>3712.6687719298352</v>
      </c>
      <c r="W25" s="90">
        <v>73711.101228070183</v>
      </c>
      <c r="X25" s="90">
        <v>0</v>
      </c>
      <c r="Y25" s="59">
        <f>SUM(V25:X25)</f>
        <v>77423.770000000019</v>
      </c>
      <c r="Z25" s="90">
        <v>74033.250000000015</v>
      </c>
      <c r="AA25" s="91">
        <v>74033.250000000015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4525</v>
      </c>
      <c r="D26" s="57">
        <v>4921</v>
      </c>
      <c r="E26" s="57">
        <v>0</v>
      </c>
      <c r="F26" s="57">
        <f>SUM(C26:E26)</f>
        <v>9446</v>
      </c>
      <c r="G26" s="57">
        <v>28926</v>
      </c>
      <c r="H26" s="57">
        <v>9446</v>
      </c>
      <c r="I26" s="57">
        <v>1599845.41762</v>
      </c>
      <c r="J26" s="57">
        <v>69760.247374633997</v>
      </c>
      <c r="K26" s="57">
        <v>712680.52188199991</v>
      </c>
      <c r="L26" s="57">
        <v>717438.50696300005</v>
      </c>
      <c r="M26" s="57">
        <v>0</v>
      </c>
      <c r="N26" s="54">
        <f>SUM(K26:M26)</f>
        <v>1430119.0288450001</v>
      </c>
      <c r="O26" s="57">
        <v>69760.247374633997</v>
      </c>
      <c r="P26" s="57">
        <v>1299939.3858751673</v>
      </c>
      <c r="Q26" s="57">
        <v>1283411.2470170169</v>
      </c>
      <c r="R26" s="57">
        <v>492454.63231799984</v>
      </c>
      <c r="S26" s="57">
        <v>655370.99768200004</v>
      </c>
      <c r="T26" s="57">
        <v>0</v>
      </c>
      <c r="U26" s="57">
        <f>SUM(R26:T26)</f>
        <v>1147825.6299999999</v>
      </c>
      <c r="V26" s="57">
        <v>492454.63231799984</v>
      </c>
      <c r="W26" s="57">
        <v>655370.99768200004</v>
      </c>
      <c r="X26" s="57">
        <v>0</v>
      </c>
      <c r="Y26" s="57">
        <f>SUM(V26:X26)</f>
        <v>1147825.6299999999</v>
      </c>
      <c r="Z26" s="57">
        <v>1160440.8999999999</v>
      </c>
      <c r="AA26" s="126">
        <v>1160440.8999999999</v>
      </c>
      <c r="AC26" s="125">
        <v>426.90467999999998</v>
      </c>
      <c r="AD26" s="57">
        <v>0</v>
      </c>
      <c r="AE26" s="57">
        <v>426.90467999999998</v>
      </c>
      <c r="AF26" s="57">
        <v>0</v>
      </c>
      <c r="AG26" s="57">
        <v>1177.1912366030404</v>
      </c>
      <c r="AH26" s="57">
        <v>1177.1912366030404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33</v>
      </c>
      <c r="D27" s="116">
        <v>2</v>
      </c>
      <c r="E27" s="116">
        <v>0</v>
      </c>
      <c r="F27" s="68">
        <f>SUM(C27:E27)</f>
        <v>35</v>
      </c>
      <c r="G27" s="116">
        <v>133</v>
      </c>
      <c r="H27" s="45"/>
      <c r="I27" s="116">
        <v>248190.41577999998</v>
      </c>
      <c r="J27" s="116">
        <v>187869.73379270631</v>
      </c>
      <c r="K27" s="116">
        <v>206137.119259</v>
      </c>
      <c r="L27" s="116">
        <v>15320.2107</v>
      </c>
      <c r="M27" s="116">
        <v>0</v>
      </c>
      <c r="N27" s="80">
        <f>SUM(K27:M27)</f>
        <v>221457.329959</v>
      </c>
      <c r="O27" s="116">
        <v>176064.234892929</v>
      </c>
      <c r="P27" s="116">
        <v>190143.1590149824</v>
      </c>
      <c r="Q27" s="116">
        <v>90632.238439024048</v>
      </c>
      <c r="R27" s="116">
        <v>84287.270000000019</v>
      </c>
      <c r="S27" s="116">
        <v>0</v>
      </c>
      <c r="T27" s="116">
        <v>0</v>
      </c>
      <c r="U27" s="68">
        <f>SUM(R27:T27)</f>
        <v>84287.270000000019</v>
      </c>
      <c r="V27" s="116">
        <v>40395.020000000055</v>
      </c>
      <c r="W27" s="116">
        <v>0</v>
      </c>
      <c r="X27" s="116">
        <v>0</v>
      </c>
      <c r="Y27" s="68">
        <f>SUM(V27:X27)</f>
        <v>40395.020000000055</v>
      </c>
      <c r="Z27" s="116">
        <v>-111093.79000000001</v>
      </c>
      <c r="AA27" s="117">
        <v>-53295.5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0</v>
      </c>
      <c r="D29" s="13">
        <v>0</v>
      </c>
      <c r="E29" s="13">
        <v>0</v>
      </c>
      <c r="F29" s="69">
        <f>SUM(C29:E29)</f>
        <v>0</v>
      </c>
      <c r="G29" s="13">
        <v>0</v>
      </c>
      <c r="H29" s="49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81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3</v>
      </c>
      <c r="D33" s="108">
        <v>0</v>
      </c>
      <c r="E33" s="108">
        <v>0</v>
      </c>
      <c r="F33" s="66">
        <f>SUM(C33:E33)</f>
        <v>3</v>
      </c>
      <c r="G33" s="108">
        <v>8</v>
      </c>
      <c r="H33" s="108">
        <v>3</v>
      </c>
      <c r="I33" s="108">
        <v>52747.594239999999</v>
      </c>
      <c r="J33" s="108">
        <v>45493.864239999995</v>
      </c>
      <c r="K33" s="108">
        <v>52747.594239999999</v>
      </c>
      <c r="L33" s="108">
        <v>0</v>
      </c>
      <c r="M33" s="108">
        <v>0</v>
      </c>
      <c r="N33" s="79">
        <f>SUM(K33:M33)</f>
        <v>52747.594239999999</v>
      </c>
      <c r="O33" s="108">
        <v>45493.864239999995</v>
      </c>
      <c r="P33" s="108">
        <v>73736.407791996971</v>
      </c>
      <c r="Q33" s="108">
        <v>19817.368975560719</v>
      </c>
      <c r="R33" s="108">
        <v>0</v>
      </c>
      <c r="S33" s="108">
        <v>0</v>
      </c>
      <c r="T33" s="108">
        <v>0</v>
      </c>
      <c r="U33" s="66">
        <f>SUM(R33:T33)</f>
        <v>0</v>
      </c>
      <c r="V33" s="108">
        <v>0</v>
      </c>
      <c r="W33" s="108">
        <v>0</v>
      </c>
      <c r="X33" s="108">
        <v>0</v>
      </c>
      <c r="Y33" s="66">
        <f>SUM(V33:X33)</f>
        <v>0</v>
      </c>
      <c r="Z33" s="108">
        <v>-395</v>
      </c>
      <c r="AA33" s="109">
        <v>-197.5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14.5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2173</v>
      </c>
      <c r="D37" s="114">
        <v>92</v>
      </c>
      <c r="E37" s="114">
        <v>0</v>
      </c>
      <c r="F37" s="70">
        <f>SUM(C37:E37)</f>
        <v>2265</v>
      </c>
      <c r="G37" s="114">
        <v>1885</v>
      </c>
      <c r="H37" s="47"/>
      <c r="I37" s="114">
        <v>931940.924902</v>
      </c>
      <c r="J37" s="114">
        <v>1125931.087710313</v>
      </c>
      <c r="K37" s="114">
        <v>923852.00271899998</v>
      </c>
      <c r="L37" s="114">
        <v>8088.9221829999997</v>
      </c>
      <c r="M37" s="114">
        <v>0</v>
      </c>
      <c r="N37" s="82">
        <f>SUM(K37:M37)</f>
        <v>931940.924902</v>
      </c>
      <c r="O37" s="114">
        <v>1125931.087710313</v>
      </c>
      <c r="P37" s="114">
        <v>835853.22653033596</v>
      </c>
      <c r="Q37" s="114">
        <v>220975.13782151078</v>
      </c>
      <c r="R37" s="114">
        <v>136258.17866199996</v>
      </c>
      <c r="S37" s="114">
        <v>2162.6913380000001</v>
      </c>
      <c r="T37" s="114">
        <v>0</v>
      </c>
      <c r="U37" s="70">
        <f>SUM(R37:T37)</f>
        <v>138420.86999999997</v>
      </c>
      <c r="V37" s="114">
        <v>35528.820735612913</v>
      </c>
      <c r="W37" s="114">
        <v>536.73926438707758</v>
      </c>
      <c r="X37" s="114">
        <v>0</v>
      </c>
      <c r="Y37" s="70">
        <f>SUM(V37:X37)</f>
        <v>36065.55999999999</v>
      </c>
      <c r="Z37" s="114">
        <v>261701.61999999997</v>
      </c>
      <c r="AA37" s="115">
        <v>5419.2799999999806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7310</v>
      </c>
      <c r="D38" s="108">
        <v>3494</v>
      </c>
      <c r="E38" s="108">
        <v>1</v>
      </c>
      <c r="F38" s="66">
        <f>SUM(C38:E38)</f>
        <v>10805</v>
      </c>
      <c r="G38" s="108">
        <v>30354</v>
      </c>
      <c r="H38" s="48"/>
      <c r="I38" s="108">
        <v>3960566.3243000009</v>
      </c>
      <c r="J38" s="108">
        <v>1998977.4410028236</v>
      </c>
      <c r="K38" s="108">
        <v>3194730.6189740002</v>
      </c>
      <c r="L38" s="108">
        <v>611885.18963600008</v>
      </c>
      <c r="M38" s="108">
        <v>204</v>
      </c>
      <c r="N38" s="79">
        <f>SUM(K38:M38)</f>
        <v>3806819.8086100002</v>
      </c>
      <c r="O38" s="108">
        <v>1894300.9126697935</v>
      </c>
      <c r="P38" s="108">
        <v>3918078.7137006037</v>
      </c>
      <c r="Q38" s="108">
        <v>828114.78789123613</v>
      </c>
      <c r="R38" s="108">
        <v>3319998.7041179994</v>
      </c>
      <c r="S38" s="108">
        <v>367196.22588199994</v>
      </c>
      <c r="T38" s="108">
        <v>0</v>
      </c>
      <c r="U38" s="66">
        <f>SUM(R38:T38)</f>
        <v>3687194.9299999992</v>
      </c>
      <c r="V38" s="108">
        <v>681527.45435056044</v>
      </c>
      <c r="W38" s="108">
        <v>69074.165649438219</v>
      </c>
      <c r="X38" s="108">
        <v>0</v>
      </c>
      <c r="Y38" s="66">
        <f>SUM(V38:X38)</f>
        <v>750601.61999999871</v>
      </c>
      <c r="Z38" s="108">
        <v>7093887.2999999989</v>
      </c>
      <c r="AA38" s="109">
        <v>1044566.1229999999</v>
      </c>
      <c r="AC38" s="107">
        <v>790730.55973799992</v>
      </c>
      <c r="AD38" s="108">
        <v>75653.013167980505</v>
      </c>
      <c r="AE38" s="108">
        <v>790730.55973799992</v>
      </c>
      <c r="AF38" s="108">
        <v>75653.013167980505</v>
      </c>
      <c r="AG38" s="108">
        <v>452944.57472467655</v>
      </c>
      <c r="AH38" s="108">
        <v>159568.12102235272</v>
      </c>
      <c r="AI38" s="108">
        <v>0</v>
      </c>
      <c r="AJ38" s="108">
        <v>0</v>
      </c>
      <c r="AK38" s="108">
        <v>320211.36</v>
      </c>
      <c r="AL38" s="109">
        <v>12661.300000000047</v>
      </c>
    </row>
    <row r="39" spans="1:38" ht="15" thickBot="1">
      <c r="A39" s="12" t="s">
        <v>57</v>
      </c>
      <c r="B39" s="3" t="s">
        <v>6</v>
      </c>
      <c r="C39" s="26">
        <v>2</v>
      </c>
      <c r="D39" s="108">
        <v>0</v>
      </c>
      <c r="E39" s="108">
        <v>0</v>
      </c>
      <c r="F39" s="66">
        <f>SUM(C39:E39)</f>
        <v>2</v>
      </c>
      <c r="G39" s="108">
        <v>5</v>
      </c>
      <c r="H39" s="48"/>
      <c r="I39" s="108">
        <v>107415.93021600001</v>
      </c>
      <c r="J39" s="108">
        <v>0</v>
      </c>
      <c r="K39" s="108">
        <v>107415.93021599999</v>
      </c>
      <c r="L39" s="108">
        <v>0</v>
      </c>
      <c r="M39" s="108">
        <v>0</v>
      </c>
      <c r="N39" s="79">
        <f>SUM(K39:M39)</f>
        <v>107415.93021599999</v>
      </c>
      <c r="O39" s="108">
        <v>0</v>
      </c>
      <c r="P39" s="108">
        <v>466099.45387746737</v>
      </c>
      <c r="Q39" s="108">
        <v>44089.088872824388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0</v>
      </c>
      <c r="W39" s="108">
        <v>0</v>
      </c>
      <c r="X39" s="108">
        <v>0</v>
      </c>
      <c r="Y39" s="66">
        <f>SUM(V39:X39)</f>
        <v>0</v>
      </c>
      <c r="Z39" s="108">
        <v>3306167.04</v>
      </c>
      <c r="AA39" s="109">
        <v>0.10999999986961484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3057</v>
      </c>
      <c r="D40" s="87">
        <f>SUM(D41:D43)</f>
        <v>9</v>
      </c>
      <c r="E40" s="87">
        <f>SUM(E41:E43)</f>
        <v>0</v>
      </c>
      <c r="F40" s="63">
        <f>SUM(F41:F43)</f>
        <v>3066</v>
      </c>
      <c r="G40" s="87">
        <f>SUM(G41:G43)</f>
        <v>5373</v>
      </c>
      <c r="H40" s="48"/>
      <c r="I40" s="87">
        <f t="shared" ref="I40:AA40" si="11">SUM(I41:I43)</f>
        <v>1512152.03</v>
      </c>
      <c r="J40" s="87">
        <f t="shared" si="11"/>
        <v>1209721.6240000001</v>
      </c>
      <c r="K40" s="87">
        <f t="shared" si="11"/>
        <v>1504803</v>
      </c>
      <c r="L40" s="87">
        <f t="shared" si="11"/>
        <v>2154</v>
      </c>
      <c r="M40" s="87">
        <f t="shared" si="11"/>
        <v>0</v>
      </c>
      <c r="N40" s="72">
        <f t="shared" si="11"/>
        <v>1506957</v>
      </c>
      <c r="O40" s="87">
        <f t="shared" si="11"/>
        <v>1205565.6000000001</v>
      </c>
      <c r="P40" s="87">
        <f t="shared" si="11"/>
        <v>1274554.9067804033</v>
      </c>
      <c r="Q40" s="87">
        <f t="shared" si="11"/>
        <v>254910.9813560801</v>
      </c>
      <c r="R40" s="87">
        <f t="shared" si="11"/>
        <v>1212842.3900000001</v>
      </c>
      <c r="S40" s="87">
        <f t="shared" si="11"/>
        <v>0</v>
      </c>
      <c r="T40" s="87">
        <f t="shared" si="11"/>
        <v>0</v>
      </c>
      <c r="U40" s="63">
        <f t="shared" si="11"/>
        <v>1212842.3900000001</v>
      </c>
      <c r="V40" s="87">
        <f t="shared" si="11"/>
        <v>242568.45999999996</v>
      </c>
      <c r="W40" s="87">
        <f t="shared" si="11"/>
        <v>0</v>
      </c>
      <c r="X40" s="87">
        <f t="shared" si="11"/>
        <v>0</v>
      </c>
      <c r="Y40" s="63">
        <f t="shared" si="11"/>
        <v>242568.45999999996</v>
      </c>
      <c r="Z40" s="87">
        <f t="shared" si="11"/>
        <v>1036153.7299999997</v>
      </c>
      <c r="AA40" s="88">
        <f t="shared" si="11"/>
        <v>207230.78599999979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7074.8505392912193</v>
      </c>
      <c r="AH40" s="87">
        <f t="shared" si="12"/>
        <v>1414.9701078582439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2</v>
      </c>
      <c r="D41" s="119">
        <v>0</v>
      </c>
      <c r="E41" s="119">
        <v>0</v>
      </c>
      <c r="F41" s="71">
        <f>SUM(C41:E41)</f>
        <v>2</v>
      </c>
      <c r="G41" s="119">
        <v>4</v>
      </c>
      <c r="H41" s="46"/>
      <c r="I41" s="119">
        <v>2049</v>
      </c>
      <c r="J41" s="119">
        <v>1639.2</v>
      </c>
      <c r="K41" s="119">
        <v>2049</v>
      </c>
      <c r="L41" s="119">
        <v>0</v>
      </c>
      <c r="M41" s="119">
        <v>0</v>
      </c>
      <c r="N41" s="83">
        <f>SUM(K41:M41)</f>
        <v>2049</v>
      </c>
      <c r="O41" s="119">
        <v>1639.2</v>
      </c>
      <c r="P41" s="119">
        <v>5435.1182740395052</v>
      </c>
      <c r="Q41" s="119">
        <v>1087.0236548078992</v>
      </c>
      <c r="R41" s="119">
        <v>0</v>
      </c>
      <c r="S41" s="119">
        <v>0</v>
      </c>
      <c r="T41" s="119">
        <v>0</v>
      </c>
      <c r="U41" s="71">
        <f>SUM(R41:T41)</f>
        <v>0</v>
      </c>
      <c r="V41" s="119">
        <v>0</v>
      </c>
      <c r="W41" s="119">
        <v>0</v>
      </c>
      <c r="X41" s="119">
        <v>0</v>
      </c>
      <c r="Y41" s="71">
        <f>SUM(V41:X41)</f>
        <v>0</v>
      </c>
      <c r="Z41" s="119">
        <v>0</v>
      </c>
      <c r="AA41" s="120">
        <v>0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14.5">
      <c r="A42" s="17"/>
      <c r="B42" s="6" t="s">
        <v>60</v>
      </c>
      <c r="C42" s="29">
        <v>3048</v>
      </c>
      <c r="D42" s="57">
        <v>9</v>
      </c>
      <c r="E42" s="57">
        <v>0</v>
      </c>
      <c r="F42" s="57">
        <f>SUM(C42:E42)</f>
        <v>3057</v>
      </c>
      <c r="G42" s="57">
        <v>5348</v>
      </c>
      <c r="H42" s="124"/>
      <c r="I42" s="57">
        <v>1492094.8</v>
      </c>
      <c r="J42" s="57">
        <v>1193675.8400000001</v>
      </c>
      <c r="K42" s="57">
        <v>1484745.77</v>
      </c>
      <c r="L42" s="57">
        <v>2154</v>
      </c>
      <c r="M42" s="57">
        <v>0</v>
      </c>
      <c r="N42" s="54">
        <f>SUM(K42:M42)</f>
        <v>1486899.77</v>
      </c>
      <c r="O42" s="57">
        <v>1189519.8160000001</v>
      </c>
      <c r="P42" s="57">
        <v>1251714.4227103358</v>
      </c>
      <c r="Q42" s="57">
        <v>250342.8845420666</v>
      </c>
      <c r="R42" s="57">
        <v>1212842.3900000001</v>
      </c>
      <c r="S42" s="57">
        <v>0</v>
      </c>
      <c r="T42" s="57">
        <v>0</v>
      </c>
      <c r="U42" s="57">
        <f>SUM(R42:T42)</f>
        <v>1212842.3900000001</v>
      </c>
      <c r="V42" s="57">
        <v>242568.45999999996</v>
      </c>
      <c r="W42" s="57">
        <v>0</v>
      </c>
      <c r="X42" s="57">
        <v>0</v>
      </c>
      <c r="Y42" s="57">
        <f>SUM(V42:X42)</f>
        <v>242568.45999999996</v>
      </c>
      <c r="Z42" s="57">
        <v>1476630.1799999997</v>
      </c>
      <c r="AA42" s="126">
        <v>295326.07599999977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7</v>
      </c>
      <c r="D43" s="116">
        <v>0</v>
      </c>
      <c r="E43" s="116">
        <v>0</v>
      </c>
      <c r="F43" s="68">
        <f>SUM(C43:E43)</f>
        <v>7</v>
      </c>
      <c r="G43" s="116">
        <v>21</v>
      </c>
      <c r="H43" s="45"/>
      <c r="I43" s="116">
        <v>18008.23</v>
      </c>
      <c r="J43" s="116">
        <v>14406.584000000001</v>
      </c>
      <c r="K43" s="116">
        <v>18008.23</v>
      </c>
      <c r="L43" s="116">
        <v>0</v>
      </c>
      <c r="M43" s="116">
        <v>0</v>
      </c>
      <c r="N43" s="80">
        <f>SUM(K43:M43)</f>
        <v>18008.23</v>
      </c>
      <c r="O43" s="116">
        <v>14406.584000000001</v>
      </c>
      <c r="P43" s="116">
        <v>17405.365796027942</v>
      </c>
      <c r="Q43" s="116">
        <v>3481.0731592055818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-440476.45</v>
      </c>
      <c r="AA43" s="117">
        <v>-88095.289999999979</v>
      </c>
      <c r="AC43" s="121">
        <v>0</v>
      </c>
      <c r="AD43" s="116">
        <v>0</v>
      </c>
      <c r="AE43" s="116">
        <v>0</v>
      </c>
      <c r="AF43" s="116">
        <v>0</v>
      </c>
      <c r="AG43" s="116">
        <v>7074.8505392912193</v>
      </c>
      <c r="AH43" s="116">
        <v>1414.9701078582439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20722</v>
      </c>
      <c r="D45" s="111">
        <f>SUM(D46:D48)</f>
        <v>101</v>
      </c>
      <c r="E45" s="111">
        <f>SUM(E46:E48)</f>
        <v>0</v>
      </c>
      <c r="F45" s="67">
        <f>SUM(F46:F48)</f>
        <v>20823</v>
      </c>
      <c r="G45" s="111">
        <f>SUM(G46:G48)</f>
        <v>2243</v>
      </c>
      <c r="H45" s="48"/>
      <c r="I45" s="111">
        <f t="shared" ref="I45:AA45" si="13">SUM(I46:I48)</f>
        <v>2137292.6840730002</v>
      </c>
      <c r="J45" s="111">
        <f t="shared" si="13"/>
        <v>1824617.7094595004</v>
      </c>
      <c r="K45" s="111">
        <f t="shared" si="13"/>
        <v>2076341.8830130002</v>
      </c>
      <c r="L45" s="111">
        <f t="shared" si="13"/>
        <v>19505.542250999999</v>
      </c>
      <c r="M45" s="111">
        <f t="shared" si="13"/>
        <v>0</v>
      </c>
      <c r="N45" s="14">
        <f t="shared" si="13"/>
        <v>2095847.4252640002</v>
      </c>
      <c r="O45" s="111">
        <f t="shared" si="13"/>
        <v>1795088.781516924</v>
      </c>
      <c r="P45" s="111">
        <f t="shared" si="13"/>
        <v>1696260.4993484518</v>
      </c>
      <c r="Q45" s="111">
        <f t="shared" si="13"/>
        <v>230457.23831335653</v>
      </c>
      <c r="R45" s="111">
        <f t="shared" si="13"/>
        <v>416511.84912999999</v>
      </c>
      <c r="S45" s="111">
        <f t="shared" si="13"/>
        <v>506.18087000000003</v>
      </c>
      <c r="T45" s="111">
        <f t="shared" si="13"/>
        <v>0</v>
      </c>
      <c r="U45" s="67">
        <f t="shared" si="13"/>
        <v>417018.02999999997</v>
      </c>
      <c r="V45" s="111">
        <f t="shared" si="13"/>
        <v>93780.33858627388</v>
      </c>
      <c r="W45" s="111">
        <f t="shared" si="13"/>
        <v>151.85141372601288</v>
      </c>
      <c r="X45" s="111">
        <f t="shared" si="13"/>
        <v>0</v>
      </c>
      <c r="Y45" s="67">
        <f t="shared" si="13"/>
        <v>93932.189999999886</v>
      </c>
      <c r="Z45" s="111">
        <f t="shared" si="13"/>
        <v>21139.27999999997</v>
      </c>
      <c r="AA45" s="112">
        <f t="shared" si="13"/>
        <v>85193.749999999942</v>
      </c>
      <c r="AC45" s="110">
        <f t="shared" ref="AC45:AL45" si="14">SUM(AC46:AC48)</f>
        <v>5160</v>
      </c>
      <c r="AD45" s="111">
        <f t="shared" si="14"/>
        <v>3737.0961339999999</v>
      </c>
      <c r="AE45" s="111">
        <f t="shared" si="14"/>
        <v>5160</v>
      </c>
      <c r="AF45" s="111">
        <f t="shared" si="14"/>
        <v>3737.0961339999999</v>
      </c>
      <c r="AG45" s="111">
        <f t="shared" si="14"/>
        <v>1869.1302609890117</v>
      </c>
      <c r="AH45" s="111">
        <f t="shared" si="14"/>
        <v>769.23940804782978</v>
      </c>
      <c r="AI45" s="111">
        <f t="shared" si="14"/>
        <v>-4.1211478674085811E-13</v>
      </c>
      <c r="AJ45" s="111">
        <f t="shared" si="14"/>
        <v>1.4921397450962104E-13</v>
      </c>
      <c r="AK45" s="111">
        <f t="shared" si="14"/>
        <v>-70.690000000000012</v>
      </c>
      <c r="AL45" s="112">
        <f t="shared" si="14"/>
        <v>-35.350000000000016</v>
      </c>
    </row>
    <row r="46" spans="1:38" ht="14.5">
      <c r="A46" s="16"/>
      <c r="B46" s="9" t="s">
        <v>65</v>
      </c>
      <c r="C46" s="32">
        <v>439</v>
      </c>
      <c r="D46" s="58">
        <v>58</v>
      </c>
      <c r="E46" s="58">
        <v>0</v>
      </c>
      <c r="F46" s="58">
        <f>SUM(C46:E46)</f>
        <v>497</v>
      </c>
      <c r="G46" s="58">
        <v>1139</v>
      </c>
      <c r="H46" s="46"/>
      <c r="I46" s="58">
        <v>908745.94996300002</v>
      </c>
      <c r="J46" s="58">
        <v>703235.7069105627</v>
      </c>
      <c r="K46" s="58">
        <v>858665.85848300008</v>
      </c>
      <c r="L46" s="58">
        <v>15185</v>
      </c>
      <c r="M46" s="58">
        <v>0</v>
      </c>
      <c r="N46" s="55">
        <f>SUM(K46:M46)</f>
        <v>873850.85848300008</v>
      </c>
      <c r="O46" s="58">
        <v>676952.80602156266</v>
      </c>
      <c r="P46" s="58">
        <v>999812.49083791021</v>
      </c>
      <c r="Q46" s="58">
        <v>122734.67148274463</v>
      </c>
      <c r="R46" s="58">
        <v>10824.649999999998</v>
      </c>
      <c r="S46" s="58">
        <v>0</v>
      </c>
      <c r="T46" s="58">
        <v>0</v>
      </c>
      <c r="U46" s="58">
        <f>SUM(R46:T46)</f>
        <v>10824.649999999998</v>
      </c>
      <c r="V46" s="58">
        <v>5912.3199999999979</v>
      </c>
      <c r="W46" s="58">
        <v>0</v>
      </c>
      <c r="X46" s="58">
        <v>0</v>
      </c>
      <c r="Y46" s="58">
        <f>SUM(V46:X46)</f>
        <v>5912.3199999999979</v>
      </c>
      <c r="Z46" s="58">
        <v>-3000</v>
      </c>
      <c r="AA46" s="128">
        <v>-3000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4</v>
      </c>
      <c r="D47" s="93">
        <v>0</v>
      </c>
      <c r="E47" s="93">
        <v>0</v>
      </c>
      <c r="F47" s="60">
        <f>SUM(C47:E47)</f>
        <v>4</v>
      </c>
      <c r="G47" s="93">
        <v>27</v>
      </c>
      <c r="H47" s="124"/>
      <c r="I47" s="93">
        <v>25091.303</v>
      </c>
      <c r="J47" s="93">
        <v>16499.127714256399</v>
      </c>
      <c r="K47" s="93">
        <v>25091.303</v>
      </c>
      <c r="L47" s="93">
        <v>0</v>
      </c>
      <c r="M47" s="93">
        <v>0</v>
      </c>
      <c r="N47" s="74">
        <f>SUM(K47:M47)</f>
        <v>25091.303</v>
      </c>
      <c r="O47" s="93">
        <v>16499.127714256399</v>
      </c>
      <c r="P47" s="93">
        <v>32197.776361881726</v>
      </c>
      <c r="Q47" s="93">
        <v>12028.462852684883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20279</v>
      </c>
      <c r="D48" s="116">
        <v>43</v>
      </c>
      <c r="E48" s="116">
        <v>0</v>
      </c>
      <c r="F48" s="68">
        <f>SUM(C48:E48)</f>
        <v>20322</v>
      </c>
      <c r="G48" s="116">
        <v>1077</v>
      </c>
      <c r="H48" s="124"/>
      <c r="I48" s="116">
        <v>1203455.4311100005</v>
      </c>
      <c r="J48" s="116">
        <v>1104882.8748346812</v>
      </c>
      <c r="K48" s="116">
        <v>1192584.7215300002</v>
      </c>
      <c r="L48" s="116">
        <v>4320.5422509999999</v>
      </c>
      <c r="M48" s="116">
        <v>0</v>
      </c>
      <c r="N48" s="80">
        <f>SUM(K48:M48)</f>
        <v>1196905.2637810002</v>
      </c>
      <c r="O48" s="116">
        <v>1101636.847781105</v>
      </c>
      <c r="P48" s="116">
        <v>664250.23214865988</v>
      </c>
      <c r="Q48" s="116">
        <v>95694.103977927007</v>
      </c>
      <c r="R48" s="116">
        <v>405687.19912999996</v>
      </c>
      <c r="S48" s="116">
        <v>506.18087000000003</v>
      </c>
      <c r="T48" s="116">
        <v>0</v>
      </c>
      <c r="U48" s="68">
        <f>SUM(R48:T48)</f>
        <v>406193.37999999995</v>
      </c>
      <c r="V48" s="116">
        <v>87868.018586273887</v>
      </c>
      <c r="W48" s="116">
        <v>151.85141372601288</v>
      </c>
      <c r="X48" s="116">
        <v>0</v>
      </c>
      <c r="Y48" s="68">
        <f>SUM(V48:X48)</f>
        <v>88019.869999999893</v>
      </c>
      <c r="Z48" s="116">
        <v>24139.27999999997</v>
      </c>
      <c r="AA48" s="117">
        <v>88193.749999999942</v>
      </c>
      <c r="AC48" s="121">
        <v>5160</v>
      </c>
      <c r="AD48" s="116">
        <v>3737.0961339999999</v>
      </c>
      <c r="AE48" s="116">
        <v>5160</v>
      </c>
      <c r="AF48" s="116">
        <v>3737.0961339999999</v>
      </c>
      <c r="AG48" s="116">
        <v>1869.1302609890117</v>
      </c>
      <c r="AH48" s="116">
        <v>769.23940804782978</v>
      </c>
      <c r="AI48" s="116">
        <v>-4.1211478674085811E-13</v>
      </c>
      <c r="AJ48" s="116">
        <v>1.4921397450962104E-13</v>
      </c>
      <c r="AK48" s="116">
        <v>-70.690000000000012</v>
      </c>
      <c r="AL48" s="117">
        <v>-35.350000000000016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5" t="s">
        <v>69</v>
      </c>
      <c r="B50" s="246"/>
      <c r="C50" s="35">
        <f>C11+C16+C17+C20+C21+C24+C28+C29+C30+C33+C34+C37+C38+C39+C40+C44+C45+C49</f>
        <v>754352</v>
      </c>
      <c r="D50" s="14">
        <f t="shared" ref="D50:AL50" si="15">D11+D16+D17+D20+D21+D24+D28+D29+D30+D33+D34+D37+D38+D39+D40+D44+D45+D49</f>
        <v>252920</v>
      </c>
      <c r="E50" s="14">
        <f t="shared" si="15"/>
        <v>106442</v>
      </c>
      <c r="F50" s="14">
        <f t="shared" si="15"/>
        <v>1113714</v>
      </c>
      <c r="G50" s="14">
        <f t="shared" si="15"/>
        <v>567804</v>
      </c>
      <c r="H50" s="14">
        <f t="shared" si="15"/>
        <v>209538</v>
      </c>
      <c r="I50" s="14">
        <f t="shared" si="15"/>
        <v>91571411.225437999</v>
      </c>
      <c r="J50" s="14">
        <f t="shared" si="15"/>
        <v>38845302.002748892</v>
      </c>
      <c r="K50" s="14">
        <f t="shared" si="15"/>
        <v>35509103.781868741</v>
      </c>
      <c r="L50" s="14">
        <f t="shared" si="15"/>
        <v>16332381.844065262</v>
      </c>
      <c r="M50" s="14">
        <f t="shared" si="15"/>
        <v>36136155.310000002</v>
      </c>
      <c r="N50" s="14">
        <f t="shared" si="15"/>
        <v>87977640.935934007</v>
      </c>
      <c r="O50" s="14">
        <f t="shared" si="15"/>
        <v>38682417.791763708</v>
      </c>
      <c r="P50" s="14">
        <f t="shared" si="15"/>
        <v>53471238.720809318</v>
      </c>
      <c r="Q50" s="14">
        <f t="shared" si="15"/>
        <v>36746306.729091577</v>
      </c>
      <c r="R50" s="14">
        <f t="shared" si="15"/>
        <v>17789994.969616931</v>
      </c>
      <c r="S50" s="14">
        <f t="shared" si="15"/>
        <v>9539721.424483072</v>
      </c>
      <c r="T50" s="14">
        <f t="shared" si="15"/>
        <v>6755895.1858999999</v>
      </c>
      <c r="U50" s="14">
        <f t="shared" si="15"/>
        <v>34085611.579999998</v>
      </c>
      <c r="V50" s="14">
        <f t="shared" si="15"/>
        <v>9630935.4213385023</v>
      </c>
      <c r="W50" s="14">
        <f t="shared" si="15"/>
        <v>7386400.9468219867</v>
      </c>
      <c r="X50" s="14">
        <f t="shared" si="15"/>
        <v>3895591.3718395145</v>
      </c>
      <c r="Y50" s="14">
        <f t="shared" si="15"/>
        <v>20912927.740000002</v>
      </c>
      <c r="Z50" s="14">
        <f t="shared" si="15"/>
        <v>43348032.069999993</v>
      </c>
      <c r="AA50" s="15">
        <f t="shared" si="15"/>
        <v>25373546.199000001</v>
      </c>
      <c r="AC50" s="52">
        <f t="shared" si="15"/>
        <v>989874.9044179999</v>
      </c>
      <c r="AD50" s="14">
        <f t="shared" si="15"/>
        <v>79390.109301980512</v>
      </c>
      <c r="AE50" s="14">
        <f t="shared" si="15"/>
        <v>989874.9044179999</v>
      </c>
      <c r="AF50" s="14">
        <f t="shared" si="15"/>
        <v>79390.109301980512</v>
      </c>
      <c r="AG50" s="14">
        <f t="shared" si="15"/>
        <v>656623.18676155992</v>
      </c>
      <c r="AH50" s="14">
        <f t="shared" si="15"/>
        <v>356486.96177486179</v>
      </c>
      <c r="AI50" s="14">
        <f t="shared" si="15"/>
        <v>48931.71</v>
      </c>
      <c r="AJ50" s="14">
        <f t="shared" si="15"/>
        <v>1.4921397450962104E-13</v>
      </c>
      <c r="AK50" s="14">
        <f t="shared" si="15"/>
        <v>374309.08999999997</v>
      </c>
      <c r="AL50" s="15">
        <f t="shared" si="15"/>
        <v>66794.370000000039</v>
      </c>
    </row>
    <row r="53" spans="1:38">
      <c r="Y53" s="220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2025-04-28T09:36:53Z</dcterms:modified>
</cp:coreProperties>
</file>